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! BOCHNIA !\DOKUMENTY - UM\2015\MOSIR Termomodernizacja\271.5.2015 - PRZETARG MOSIR TERMOMODERNIZACJA\"/>
    </mc:Choice>
  </mc:AlternateContent>
  <bookViews>
    <workbookView xWindow="240" yWindow="120" windowWidth="24780" windowHeight="14190"/>
  </bookViews>
  <sheets>
    <sheet name="Kosztorys inwestorski" sheetId="1" r:id="rId1"/>
  </sheets>
  <calcPr calcId="152511"/>
</workbook>
</file>

<file path=xl/calcChain.xml><?xml version="1.0" encoding="utf-8"?>
<calcChain xmlns="http://schemas.openxmlformats.org/spreadsheetml/2006/main">
  <c r="G39" i="1" l="1"/>
  <c r="G34" i="1"/>
  <c r="G21" i="1"/>
  <c r="G18" i="1"/>
  <c r="G11" i="1"/>
  <c r="G41" i="1"/>
  <c r="G40" i="1"/>
  <c r="G38" i="1"/>
  <c r="G37" i="1"/>
  <c r="G36" i="1"/>
  <c r="G35" i="1"/>
  <c r="G33" i="1"/>
  <c r="G32" i="1"/>
  <c r="G31" i="1"/>
  <c r="G30" i="1"/>
  <c r="G29" i="1"/>
  <c r="G28" i="1"/>
  <c r="G27" i="1"/>
  <c r="G26" i="1"/>
  <c r="G25" i="1"/>
  <c r="G24" i="1"/>
  <c r="G23" i="1"/>
  <c r="G22" i="1"/>
  <c r="G20" i="1"/>
  <c r="G19" i="1"/>
  <c r="G17" i="1"/>
  <c r="G16" i="1"/>
  <c r="G15" i="1"/>
  <c r="G14" i="1"/>
  <c r="G13" i="1"/>
  <c r="G12" i="1"/>
  <c r="G10" i="1"/>
  <c r="G9" i="1"/>
  <c r="G8" i="1"/>
  <c r="G7" i="1"/>
  <c r="G6" i="1"/>
  <c r="G5" i="1"/>
  <c r="G4" i="1"/>
  <c r="G3" i="1" l="1"/>
  <c r="G42" i="1" s="1"/>
  <c r="G43" i="1" l="1"/>
  <c r="G44" i="1" s="1"/>
</calcChain>
</file>

<file path=xl/sharedStrings.xml><?xml version="1.0" encoding="utf-8"?>
<sst xmlns="http://schemas.openxmlformats.org/spreadsheetml/2006/main" count="152" uniqueCount="113">
  <si>
    <t>L.p.</t>
  </si>
  <si>
    <t>Podstawa opisu</t>
  </si>
  <si>
    <t>Cena jedn.</t>
  </si>
  <si>
    <t>1</t>
  </si>
  <si>
    <t>Docieplenie ścian zewnętrznych - w cenach jednostkowych należy uwzględnić koszt rusztowań, zwyżki, itp</t>
  </si>
  <si>
    <t>Wartość VAT [ 23.0% ]:</t>
  </si>
  <si>
    <t>2</t>
  </si>
  <si>
    <t>Obróbki blacharskie - w cenach jednostkowych należy uwzględnić koszt rusztowań, zwyżki, itp</t>
  </si>
  <si>
    <t>3</t>
  </si>
  <si>
    <t>Wywóz gruzu</t>
  </si>
  <si>
    <t>Opis</t>
  </si>
  <si>
    <t>Jedn.</t>
  </si>
  <si>
    <t>Ilość</t>
  </si>
  <si>
    <t>1.1</t>
  </si>
  <si>
    <t>KNR 0401 0725-0301</t>
  </si>
  <si>
    <t>m2</t>
  </si>
  <si>
    <t>1.2</t>
  </si>
  <si>
    <t>KNR 0017 2610-0302</t>
  </si>
  <si>
    <t>1.3</t>
  </si>
  <si>
    <t>Docieplenie ścian styropianem frezowanym 0,032gr. 13 cm, gotową mieszanką tynkarską silikatową, baranek 1,5 mm - kolor - potracenia otworów</t>
  </si>
  <si>
    <t>1.4</t>
  </si>
  <si>
    <t>KNR 0017 2610-0802</t>
  </si>
  <si>
    <t>Docieplenie ościeży styropianem 0,031 elewacyjnym gr. śr. 8cm gotową mieszanką tynkarską silikatową baranek 1,5mm - kolor</t>
  </si>
  <si>
    <t>1.5</t>
  </si>
  <si>
    <t>KNR 0017 2609-0700</t>
  </si>
  <si>
    <t>Przyklejenie dodatkowej warstwy siatki</t>
  </si>
  <si>
    <t>1.6</t>
  </si>
  <si>
    <t>Pozycja scalona Analiza własna</t>
  </si>
  <si>
    <t>kpl</t>
  </si>
  <si>
    <t>1.7</t>
  </si>
  <si>
    <t>2.1</t>
  </si>
  <si>
    <t>KNRw 0401 0545-0800</t>
  </si>
  <si>
    <t>2.2</t>
  </si>
  <si>
    <t>KNRu 0202 0541-0200</t>
  </si>
  <si>
    <t>Obróbki blacharskie z blachy powlekanej o szerokości w rozwinięciu ponad 25cm. (Biuletyn VI Orgbud Warszawa). - podokienniki</t>
  </si>
  <si>
    <t>2.3</t>
  </si>
  <si>
    <t>Analiza własna: KNRu 0202 0539-0300</t>
  </si>
  <si>
    <t>Montaż elementów wykończeniowych, pasy nadcokołowe z blach powlekanych</t>
  </si>
  <si>
    <t>m</t>
  </si>
  <si>
    <t>2.4</t>
  </si>
  <si>
    <t>Obróbki blacharskie z blachy powlekanej o szerokości w rozwinięciu ponad 25cm. (Biuletyn VI Orgbud Warszawa).</t>
  </si>
  <si>
    <t>2.5</t>
  </si>
  <si>
    <t>KNR 0401 0535-0600</t>
  </si>
  <si>
    <t>2.6</t>
  </si>
  <si>
    <t>Analiza własna: KNRw 0202 0531-0400</t>
  </si>
  <si>
    <t>Rury spustowe z blach powlekanych okrągłe o średnicy 150 mm, wraz z dotosowaniem elementów związanych do nowego usytuowania rur</t>
  </si>
  <si>
    <t>100 m</t>
  </si>
  <si>
    <t>3.1</t>
  </si>
  <si>
    <t>KNR 0401 0108-1100</t>
  </si>
  <si>
    <t>m3</t>
  </si>
  <si>
    <t>3.2</t>
  </si>
  <si>
    <t>KNR 0401 0108-1200</t>
  </si>
  <si>
    <t>Wartość</t>
  </si>
  <si>
    <t>Wymiana okien i drzwi</t>
  </si>
  <si>
    <t>Analiza własna: KNNRw 0003 0702-0100</t>
  </si>
  <si>
    <t>45421131-1 
Analiza własna</t>
  </si>
  <si>
    <t>KNNRw 0003 0702-0100</t>
  </si>
  <si>
    <t>Analiza własna</t>
  </si>
  <si>
    <t>Drzwi garażowe ocieplane z doświetlwniem, Wsp. U=1,3W/m2stC, segmentowe z furtką, sterowane pilotem (gwarancja min. 10 lat) - wartość materiału drzwi</t>
  </si>
  <si>
    <t>Zestawy ścienno-okienne PVC  Wsp.U=0,9W/m2stC. Kompletne z  konstrukcją i wykończeniem, układ analogiczny do istniejącego, charakterystyczne parametry drzwi i okien  jak w pozycjach wyżej  - wartość materiału zestawów Z1÷Z5</t>
  </si>
  <si>
    <t>(Wacetob SP .Z.O.Warszawa 2000) - Wykucie starych z muru i wstawienie nowych krat wentylacyjnych - bez ceny krat K1</t>
  </si>
  <si>
    <t>Kraty wentylacyjne Al, kolor - wartość materiału krat K1</t>
  </si>
  <si>
    <t>Analiza własna: KNR 0401 0707-0501</t>
  </si>
  <si>
    <t>Wykonanie tynków uzupełniających kat. III, zaprawą z wapna suchogasz.na podłożu z cegieł lub bet.na stykach murów z oscieżnicami - uzupełnienie tynków ościeży wewnętrznych</t>
  </si>
  <si>
    <t>KNR 0401 1204-0200</t>
  </si>
  <si>
    <t>Podokienniki wewnętrzne</t>
  </si>
  <si>
    <t>KNR 0401 0354-1200</t>
  </si>
  <si>
    <t>KNNR 0002 0302-0700</t>
  </si>
  <si>
    <t>Osadzenie podokienników wewn. prefabrykowane szer. ok. 25 cm, sztuczny marmur kolor</t>
  </si>
  <si>
    <t>Wykonanie tynków uzupełniających kat. III, zaprawą z wapna suchogasz.na podłożu z cegieł lub bet - uzupełnienie tynków wewnętrznych pod parapetami.</t>
  </si>
  <si>
    <t>Dwukrotne malowanie farbami emulsyjnymi zmywalnymi starych tynków wewnętrznych ścian przy parapetach w kolorach analogicznych do istniejących</t>
  </si>
  <si>
    <t>KNR 0401 0108-1500</t>
  </si>
  <si>
    <t>Wywiezienie gruzu samochodami skrzyniowymi wg rodzaju rozbieranych konstrukcji na odległość do 1 km - analogia - wywóz okien z rozbiórki. Miejsce wywozu zabezpiecza Wykonawca robót, chyba, że Inwestor zadecyduje inaczej.</t>
  </si>
  <si>
    <t>KNR 0401 0108-1600</t>
  </si>
  <si>
    <t>Wywiezienie gruzu samochodami skrzyniowymi wg rodzaju rozbieranych konstrukcji na każdy następny 1 km,bez względu na rodzaj konstrukcji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</si>
  <si>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</si>
  <si>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</si>
  <si>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</si>
  <si>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</si>
  <si>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</si>
  <si>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</si>
  <si>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</si>
  <si>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</si>
  <si>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</si>
  <si>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</si>
  <si>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</si>
  <si>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</si>
  <si>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5.1</t>
  </si>
  <si>
    <t>5.2</t>
  </si>
  <si>
    <t>5.3</t>
  </si>
  <si>
    <t>5.4</t>
  </si>
  <si>
    <t>6.1</t>
  </si>
  <si>
    <t>6.2</t>
  </si>
  <si>
    <t>Kosztorys razem NETTO:</t>
  </si>
  <si>
    <t>Całkowita wartość kosztorysu BRUTTO:</t>
  </si>
  <si>
    <t xml:space="preserve">Docieplenie ścian styropianem frezowanym 0,032, gr. 13 cm, gotową mieszanką tynkarską silikatową, baranek 1,5 mm - kolor </t>
  </si>
  <si>
    <t>Wywiezienie  gruzu spryzmowanego samochodami samowyładowczymi na odległość do 1 km - wraz z utylizacją</t>
  </si>
  <si>
    <t>Wywiezienie gruzu spryzmowanego samochodami samowyładowczymi na każdy następny 1 km (krotność 4 - uwzględnić w cenie jednostkowej)</t>
  </si>
  <si>
    <t>Drzwi zewnętrzne Al ocieplone, kolor, z dwoma zamkami i klamką, szklone kasetami z szybami dwustronnie bezpiecznymi [foliowane i odporne na uderzenia], z samozamykaczmi. Wsp. U=1,3 W/m2stC - wartość materiału drzwi D3+D6</t>
  </si>
  <si>
    <t>Wykucie z muru podokienników betonowych z lastryko, wraz z utylizacją materiału</t>
  </si>
  <si>
    <t>KOSZTORYS OFERTOWY - Termomodernizacja budynku Domu Sportowca MOSiR w Sanoku.</t>
  </si>
  <si>
    <t xml:space="preserve">Uzupelnianie tynków zewnętrznych zwykłych kat. II /wapno suchogaszone /,ścian, logg, balkonów,podłoże z cegły, pustaków cer.gazo  i  pianobet.w jednym miejscu do 5 m2 </t>
  </si>
  <si>
    <t>Demontaż i ponowny montaż instalacji odgromowej ścian, kolidującej z wykonywanym dociepeniem  - przez osobę uprawnioną, z protokołami odbioru i badań skuteczności, z niezbędnymi uzupełnieniami braków</t>
  </si>
  <si>
    <t>mb</t>
  </si>
  <si>
    <t>Przeniesienie instalacji i urządzeń, szczególnie kamer, oświetlenia, klimatyzacji itp. kolidujących z wykonywanym dociepeniem - przez osobę uprawnioną z protokołami odbioru i badań skuteczności, z niezbędnymi uzupełnieniami braków</t>
  </si>
  <si>
    <t>Rozebranie obróbek blacharskich z blachy nie nadającej się do  użytku, obróbki blacharskie z rozbiórki przekazać użytkownikowi obiektu</t>
  </si>
  <si>
    <t>Rozebranie rur spustowych z blachy nie nadającej sie do użytku, rury spustowe z rozbiórki przekazać użytkownikowi obiektu</t>
  </si>
  <si>
    <t>(Wacetob SP .Z.O.Warszawa 2000) - Wykucie starych z muru i wstawienie nowych okien - bez wartości okien O1÷O15, ramy okienne z rozbiórki, bez oszklenia przekazać użytkownikowi obiektu</t>
  </si>
  <si>
    <t>Okna PVC z mikrowentylacją, nawiewami (w każdym oknie 1 ciśnieniowy + w każdym skrzydle 1 kompaktowy) i blokadą otwierania . Wsp.U=0,9W/m2stC.  - materiał okna</t>
  </si>
  <si>
    <t>(Wacetob SP .Z.O.Warszawa 2000) - Wykucie starych z muru i wstawienie nowych drzwi AL zewnętrznych - bez wartości materiału drzwi D3+D6, drzwi z rozbiórki, bez oszklenia przekazać użytkownikowi obiektu</t>
  </si>
  <si>
    <t>(Wacetob SP .Z.O.Warszawa 2000) - Wykucie starych z muru i wstawienie nowych drzwi garażowych segmentowych - bez wartości drzwi garażwych, drzwi z rozbiórki, przekazać użytkownikowi obiektu</t>
  </si>
  <si>
    <t>(Wacetob SP .Z.O.Warszawa 2000)  - Demontaż istniejących i wstawienie nowych zestawów ścienno-okienno drzwiowych z kompletnym wykończeniem - bez wartości materiału zestawów Z1÷Z5, zestwy ścienno okienne z rozbiórki, bez oszklenia przekazać użytkownikowi obiektu</t>
  </si>
  <si>
    <t>Dwukrotne malowanie farbami emulsyjnymi zmywalnymi starych tynków wewnętrznych ścian przy oscieżach i ościeży w kolorach analogicznych do istniejących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</si>
</sst>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##,###,###,##0.0000"/>
    <numFmt numFmtId="166" formatCode="#,##0.00\ _z_ł"/>
  </numFmts>
  <fonts count="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NumberFormat="1" applyBorder="1" applyAlignment="1">
      <alignment wrapText="1"/>
    </xf>
    <xf numFmtId="0" fontId="1" fillId="0" borderId="1" xfId="0" applyNumberFormat="1" applyFont="1" applyBorder="1" applyAlignment="1">
      <alignment wrapText="1"/>
    </xf>
    <xf numFmtId="165" fontId="0" fillId="0" borderId="1" xfId="0" applyNumberFormat="1" applyBorder="1" applyAlignment="1">
      <alignment wrapText="1"/>
    </xf>
    <xf numFmtId="0" fontId="0" fillId="0" borderId="0" xfId="0" applyAlignment="1">
      <alignment horizontal="center"/>
    </xf>
    <xf numFmtId="0" fontId="0" fillId="0" borderId="1" xfId="0" applyNumberFormat="1" applyBorder="1" applyAlignment="1">
      <alignment horizontal="center" wrapText="1"/>
    </xf>
    <xf numFmtId="0" fontId="0" fillId="0" borderId="1" xfId="0" quotePrefix="1" applyNumberFormat="1" applyBorder="1" applyAlignment="1">
      <alignment horizontal="center" wrapText="1"/>
    </xf>
    <xf numFmtId="0" fontId="1" fillId="0" borderId="1" xfId="0" quotePrefix="1" applyNumberFormat="1" applyFont="1" applyBorder="1" applyAlignment="1">
      <alignment horizontal="center" wrapText="1"/>
    </xf>
    <xf numFmtId="166" fontId="0" fillId="0" borderId="1" xfId="0" applyNumberFormat="1" applyBorder="1" applyAlignment="1">
      <alignment wrapText="1"/>
    </xf>
    <xf numFmtId="2" fontId="2" fillId="2" borderId="1" xfId="0" applyNumberFormat="1" applyFont="1" applyFill="1" applyBorder="1" applyAlignment="1">
      <alignment wrapText="1"/>
    </xf>
    <xf numFmtId="2" fontId="2" fillId="3" borderId="1" xfId="0" applyNumberFormat="1" applyFont="1" applyFill="1" applyBorder="1" applyAlignment="1">
      <alignment wrapText="1"/>
    </xf>
    <xf numFmtId="0" fontId="2" fillId="2" borderId="1" xfId="0" quotePrefix="1" applyNumberFormat="1" applyFont="1" applyFill="1" applyBorder="1" applyAlignment="1">
      <alignment horizontal="center" wrapText="1"/>
    </xf>
    <xf numFmtId="166" fontId="2" fillId="2" borderId="1" xfId="0" applyNumberFormat="1" applyFont="1" applyFill="1" applyBorder="1" applyAlignment="1">
      <alignment wrapText="1"/>
    </xf>
    <xf numFmtId="0" fontId="2" fillId="0" borderId="0" xfId="0" applyFont="1"/>
    <xf numFmtId="0" fontId="4" fillId="0" borderId="2" xfId="0" applyNumberFormat="1" applyFont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right" wrapText="1"/>
    </xf>
    <xf numFmtId="0" fontId="2" fillId="2" borderId="1" xfId="0" applyNumberFormat="1" applyFont="1" applyFill="1" applyBorder="1" applyAlignment="1">
      <alignment horizontal="right" wrapText="1"/>
    </xf>
    <xf numFmtId="0" fontId="2" fillId="2" borderId="1" xfId="0" applyNumberFormat="1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4"/>
  <sheetViews>
    <sheetView tabSelected="1" topLeftCell="A37" zoomScale="136" zoomScaleNormal="136" workbookViewId="0">
      <selection activeCell="I40" sqref="I40"/>
    </sheetView>
  </sheetViews>
  <sheetFormatPr defaultRowHeight="12.75" x14ac:dyDescent="0.2"/>
  <cols>
    <col min="1" max="1" width="4.5703125" style="4" customWidth="1"/>
    <col min="2" max="2" width="10.85546875" style="4" customWidth="1"/>
    <col min="3" max="3" width="36.5703125" customWidth="1"/>
    <col min="4" max="4" width="6.5703125" style="4" customWidth="1"/>
    <col min="5" max="5" width="11" customWidth="1"/>
    <col min="6" max="6" width="10.5703125" customWidth="1"/>
    <col min="7" max="7" width="15" customWidth="1"/>
  </cols>
  <sheetData>
    <row r="1" spans="1:7" ht="31.5" customHeight="1" thickBot="1" x14ac:dyDescent="0.25">
      <c r="A1" s="18" t="s">
        <v>100</v>
      </c>
      <c r="B1" s="19"/>
      <c r="C1" s="19"/>
      <c r="D1" s="19"/>
      <c r="E1" s="19"/>
      <c r="F1" s="19"/>
      <c r="G1" s="20"/>
    </row>
    <row r="2" spans="1:7" ht="22.5" x14ac:dyDescent="0.2">
      <c r="A2" s="14" t="s">
        <v>0</v>
      </c>
      <c r="B2" s="14" t="s">
        <v>1</v>
      </c>
      <c r="C2" s="14" t="s">
        <v>10</v>
      </c>
      <c r="D2" s="14" t="s">
        <v>11</v>
      </c>
      <c r="E2" s="14" t="s">
        <v>12</v>
      </c>
      <c r="F2" s="14" t="s">
        <v>2</v>
      </c>
      <c r="G2" s="14" t="s">
        <v>52</v>
      </c>
    </row>
    <row r="3" spans="1:7" s="13" customFormat="1" ht="27" customHeight="1" x14ac:dyDescent="0.2">
      <c r="A3" s="11" t="s">
        <v>3</v>
      </c>
      <c r="B3" s="17" t="s">
        <v>4</v>
      </c>
      <c r="C3" s="17"/>
      <c r="D3" s="17"/>
      <c r="E3" s="17"/>
      <c r="F3" s="17"/>
      <c r="G3" s="12">
        <f>SUM(G4:G10)</f>
        <v>0</v>
      </c>
    </row>
    <row r="4" spans="1:7" ht="67.5" customHeight="1" x14ac:dyDescent="0.2">
      <c r="A4" s="6" t="s">
        <v>13</v>
      </c>
      <c r="B4" s="5" t="s">
        <v>14</v>
      </c>
      <c r="C4" s="2" t="s">
        <v>101</v>
      </c>
      <c r="D4" s="5" t="s">
        <v>15</v>
      </c>
      <c r="E4" s="3">
        <v>82.914500000000004</v>
      </c>
      <c r="F4" s="8"/>
      <c r="G4" s="8">
        <f>ROUND(E4*F4,2)</f>
        <v>0</v>
      </c>
    </row>
    <row r="5" spans="1:7" ht="51" x14ac:dyDescent="0.2">
      <c r="A5" s="6" t="s">
        <v>16</v>
      </c>
      <c r="B5" s="5" t="s">
        <v>17</v>
      </c>
      <c r="C5" s="2" t="s">
        <v>95</v>
      </c>
      <c r="D5" s="5" t="s">
        <v>15</v>
      </c>
      <c r="E5" s="3">
        <v>1750.2601999999999</v>
      </c>
      <c r="F5" s="8"/>
      <c r="G5" s="8">
        <f t="shared" ref="G5:G10" si="0">ROUND(E5*F5,2)</f>
        <v>0</v>
      </c>
    </row>
    <row r="6" spans="1:7" ht="54" customHeight="1" x14ac:dyDescent="0.2">
      <c r="A6" s="6" t="s">
        <v>18</v>
      </c>
      <c r="B6" s="5" t="s">
        <v>17</v>
      </c>
      <c r="C6" s="1" t="s">
        <v>19</v>
      </c>
      <c r="D6" s="5" t="s">
        <v>15</v>
      </c>
      <c r="E6" s="3">
        <v>-359.95</v>
      </c>
      <c r="F6" s="8"/>
      <c r="G6" s="8">
        <f t="shared" si="0"/>
        <v>0</v>
      </c>
    </row>
    <row r="7" spans="1:7" ht="51" x14ac:dyDescent="0.2">
      <c r="A7" s="6" t="s">
        <v>20</v>
      </c>
      <c r="B7" s="5" t="s">
        <v>21</v>
      </c>
      <c r="C7" s="1" t="s">
        <v>22</v>
      </c>
      <c r="D7" s="5" t="s">
        <v>15</v>
      </c>
      <c r="E7" s="3">
        <v>267.98</v>
      </c>
      <c r="F7" s="8"/>
      <c r="G7" s="8">
        <f t="shared" si="0"/>
        <v>0</v>
      </c>
    </row>
    <row r="8" spans="1:7" ht="25.5" x14ac:dyDescent="0.2">
      <c r="A8" s="6" t="s">
        <v>23</v>
      </c>
      <c r="B8" s="5" t="s">
        <v>24</v>
      </c>
      <c r="C8" s="1" t="s">
        <v>25</v>
      </c>
      <c r="D8" s="5" t="s">
        <v>15</v>
      </c>
      <c r="E8" s="3">
        <v>50</v>
      </c>
      <c r="F8" s="8"/>
      <c r="G8" s="8">
        <f t="shared" si="0"/>
        <v>0</v>
      </c>
    </row>
    <row r="9" spans="1:7" ht="76.5" x14ac:dyDescent="0.2">
      <c r="A9" s="6" t="s">
        <v>26</v>
      </c>
      <c r="B9" s="5" t="s">
        <v>27</v>
      </c>
      <c r="C9" s="1" t="s">
        <v>102</v>
      </c>
      <c r="D9" s="5" t="s">
        <v>103</v>
      </c>
      <c r="E9" s="3">
        <v>80</v>
      </c>
      <c r="F9" s="8"/>
      <c r="G9" s="8">
        <f t="shared" si="0"/>
        <v>0</v>
      </c>
    </row>
    <row r="10" spans="1:7" ht="89.25" x14ac:dyDescent="0.2">
      <c r="A10" s="6" t="s">
        <v>29</v>
      </c>
      <c r="B10" s="5" t="s">
        <v>27</v>
      </c>
      <c r="C10" s="1" t="s">
        <v>104</v>
      </c>
      <c r="D10" s="5" t="s">
        <v>28</v>
      </c>
      <c r="E10" s="3">
        <v>12</v>
      </c>
      <c r="F10" s="8"/>
      <c r="G10" s="8">
        <f t="shared" si="0"/>
        <v>0</v>
      </c>
    </row>
    <row r="11" spans="1:7" s="13" customFormat="1" ht="29.25" customHeight="1" x14ac:dyDescent="0.2">
      <c r="A11" s="11" t="s">
        <v>6</v>
      </c>
      <c r="B11" s="17" t="s">
        <v>7</v>
      </c>
      <c r="C11" s="17"/>
      <c r="D11" s="17"/>
      <c r="E11" s="17"/>
      <c r="F11" s="17"/>
      <c r="G11" s="12">
        <f>SUM(G12:G17)</f>
        <v>0</v>
      </c>
    </row>
    <row r="12" spans="1:7" ht="51" x14ac:dyDescent="0.2">
      <c r="A12" s="6" t="s">
        <v>30</v>
      </c>
      <c r="B12" s="5" t="s">
        <v>31</v>
      </c>
      <c r="C12" s="2" t="s">
        <v>105</v>
      </c>
      <c r="D12" s="5" t="s">
        <v>15</v>
      </c>
      <c r="E12" s="3">
        <v>77.157499999999999</v>
      </c>
      <c r="F12" s="8"/>
      <c r="G12" s="8">
        <f t="shared" ref="G12:G17" si="1">ROUND(E12*F12,2)</f>
        <v>0</v>
      </c>
    </row>
    <row r="13" spans="1:7" ht="51" x14ac:dyDescent="0.2">
      <c r="A13" s="6" t="s">
        <v>32</v>
      </c>
      <c r="B13" s="5" t="s">
        <v>33</v>
      </c>
      <c r="C13" s="1" t="s">
        <v>34</v>
      </c>
      <c r="D13" s="5" t="s">
        <v>15</v>
      </c>
      <c r="E13" s="3">
        <v>110.21429999999999</v>
      </c>
      <c r="F13" s="8"/>
      <c r="G13" s="8">
        <f t="shared" si="1"/>
        <v>0</v>
      </c>
    </row>
    <row r="14" spans="1:7" ht="51" x14ac:dyDescent="0.2">
      <c r="A14" s="6" t="s">
        <v>35</v>
      </c>
      <c r="B14" s="5" t="s">
        <v>36</v>
      </c>
      <c r="C14" s="1" t="s">
        <v>37</v>
      </c>
      <c r="D14" s="5" t="s">
        <v>38</v>
      </c>
      <c r="E14" s="3">
        <v>107</v>
      </c>
      <c r="F14" s="8"/>
      <c r="G14" s="8">
        <f t="shared" si="1"/>
        <v>0</v>
      </c>
    </row>
    <row r="15" spans="1:7" ht="42" customHeight="1" x14ac:dyDescent="0.2">
      <c r="A15" s="6" t="s">
        <v>39</v>
      </c>
      <c r="B15" s="5" t="s">
        <v>33</v>
      </c>
      <c r="C15" s="1" t="s">
        <v>40</v>
      </c>
      <c r="D15" s="5" t="s">
        <v>15</v>
      </c>
      <c r="E15" s="3">
        <v>29.7</v>
      </c>
      <c r="F15" s="8"/>
      <c r="G15" s="8">
        <f t="shared" si="1"/>
        <v>0</v>
      </c>
    </row>
    <row r="16" spans="1:7" ht="41.25" customHeight="1" x14ac:dyDescent="0.2">
      <c r="A16" s="6" t="s">
        <v>41</v>
      </c>
      <c r="B16" s="5" t="s">
        <v>42</v>
      </c>
      <c r="C16" s="2" t="s">
        <v>106</v>
      </c>
      <c r="D16" s="5" t="s">
        <v>38</v>
      </c>
      <c r="E16" s="3">
        <v>48</v>
      </c>
      <c r="F16" s="8"/>
      <c r="G16" s="8">
        <f t="shared" si="1"/>
        <v>0</v>
      </c>
    </row>
    <row r="17" spans="1:7" ht="51" x14ac:dyDescent="0.2">
      <c r="A17" s="6" t="s">
        <v>43</v>
      </c>
      <c r="B17" s="5" t="s">
        <v>44</v>
      </c>
      <c r="C17" s="1" t="s">
        <v>45</v>
      </c>
      <c r="D17" s="5" t="s">
        <v>46</v>
      </c>
      <c r="E17" s="3">
        <v>0.48</v>
      </c>
      <c r="F17" s="8"/>
      <c r="G17" s="8">
        <f t="shared" si="1"/>
        <v>0</v>
      </c>
    </row>
    <row r="18" spans="1:7" s="13" customFormat="1" x14ac:dyDescent="0.2">
      <c r="A18" s="11" t="s">
        <v>8</v>
      </c>
      <c r="B18" s="17" t="s">
        <v>9</v>
      </c>
      <c r="C18" s="17"/>
      <c r="D18" s="17"/>
      <c r="E18" s="17"/>
      <c r="F18" s="17"/>
      <c r="G18" s="12">
        <f>SUM(G19:G20)</f>
        <v>0</v>
      </c>
    </row>
    <row r="19" spans="1:7" ht="38.25" x14ac:dyDescent="0.2">
      <c r="A19" s="6" t="s">
        <v>47</v>
      </c>
      <c r="B19" s="5" t="s">
        <v>48</v>
      </c>
      <c r="C19" s="2" t="s">
        <v>96</v>
      </c>
      <c r="D19" s="5" t="s">
        <v>49</v>
      </c>
      <c r="E19" s="3">
        <v>17.582899999999999</v>
      </c>
      <c r="F19" s="8"/>
      <c r="G19" s="8">
        <f t="shared" ref="G19:G20" si="2">ROUND(E19*F19,2)</f>
        <v>0</v>
      </c>
    </row>
    <row r="20" spans="1:7" ht="51" x14ac:dyDescent="0.2">
      <c r="A20" s="6" t="s">
        <v>50</v>
      </c>
      <c r="B20" s="5" t="s">
        <v>51</v>
      </c>
      <c r="C20" s="2" t="s">
        <v>97</v>
      </c>
      <c r="D20" s="5" t="s">
        <v>49</v>
      </c>
      <c r="E20" s="3">
        <v>17.582899999999999</v>
      </c>
      <c r="F20" s="8"/>
      <c r="G20" s="8">
        <f t="shared" si="2"/>
        <v>0</v>
      </c>
    </row>
    <row r="21" spans="1:7" s="13" customFormat="1" x14ac:dyDescent="0.2">
      <c r="A21" s="11">
        <v>4</v>
      </c>
      <c r="B21" s="17" t="s">
        <v>53</v>
      </c>
      <c r="C21" s="17"/>
      <c r="D21" s="17"/>
      <c r="E21" s="17"/>
      <c r="F21" s="17"/>
      <c r="G21" s="12">
        <f>SUM(G22:G33)</f>
        <v>0</v>
      </c>
    </row>
    <row r="22" spans="1:7" ht="67.5" customHeight="1" x14ac:dyDescent="0.2">
      <c r="A22" s="7" t="s">
        <v>75</v>
      </c>
      <c r="B22" s="5" t="s">
        <v>54</v>
      </c>
      <c r="C22" s="2" t="s">
        <v>107</v>
      </c>
      <c r="D22" s="5" t="s">
        <v>15</v>
      </c>
      <c r="E22" s="3">
        <v>277.01</v>
      </c>
      <c r="F22" s="8"/>
      <c r="G22" s="8">
        <f t="shared" ref="G22:G33" si="3">ROUND(E22*F22,2)</f>
        <v>0</v>
      </c>
    </row>
    <row r="23" spans="1:7" ht="63.75" x14ac:dyDescent="0.2">
      <c r="A23" s="7" t="s">
        <v>76</v>
      </c>
      <c r="B23" s="5" t="s">
        <v>55</v>
      </c>
      <c r="C23" s="1" t="s">
        <v>108</v>
      </c>
      <c r="D23" s="5" t="s">
        <v>15</v>
      </c>
      <c r="E23" s="3">
        <v>277.01</v>
      </c>
      <c r="F23" s="8"/>
      <c r="G23" s="8">
        <f t="shared" si="3"/>
        <v>0</v>
      </c>
    </row>
    <row r="24" spans="1:7" ht="75" customHeight="1" x14ac:dyDescent="0.2">
      <c r="A24" s="7" t="s">
        <v>77</v>
      </c>
      <c r="B24" s="5" t="s">
        <v>56</v>
      </c>
      <c r="C24" s="2" t="s">
        <v>109</v>
      </c>
      <c r="D24" s="5" t="s">
        <v>15</v>
      </c>
      <c r="E24" s="3">
        <v>45.22</v>
      </c>
      <c r="F24" s="8"/>
      <c r="G24" s="8">
        <f t="shared" si="3"/>
        <v>0</v>
      </c>
    </row>
    <row r="25" spans="1:7" ht="89.25" x14ac:dyDescent="0.2">
      <c r="A25" s="7" t="s">
        <v>78</v>
      </c>
      <c r="B25" s="5" t="s">
        <v>57</v>
      </c>
      <c r="C25" s="2" t="s">
        <v>98</v>
      </c>
      <c r="D25" s="5" t="s">
        <v>15</v>
      </c>
      <c r="E25" s="3">
        <v>45.22</v>
      </c>
      <c r="F25" s="8"/>
      <c r="G25" s="8">
        <f t="shared" si="3"/>
        <v>0</v>
      </c>
    </row>
    <row r="26" spans="1:7" ht="76.5" x14ac:dyDescent="0.2">
      <c r="A26" s="7" t="s">
        <v>79</v>
      </c>
      <c r="B26" s="5" t="s">
        <v>54</v>
      </c>
      <c r="C26" s="2" t="s">
        <v>110</v>
      </c>
      <c r="D26" s="5" t="s">
        <v>15</v>
      </c>
      <c r="E26" s="3">
        <v>19.64</v>
      </c>
      <c r="F26" s="8"/>
      <c r="G26" s="8">
        <f t="shared" si="3"/>
        <v>0</v>
      </c>
    </row>
    <row r="27" spans="1:7" ht="63.75" x14ac:dyDescent="0.2">
      <c r="A27" s="7" t="s">
        <v>80</v>
      </c>
      <c r="B27" s="5" t="s">
        <v>57</v>
      </c>
      <c r="C27" s="1" t="s">
        <v>58</v>
      </c>
      <c r="D27" s="5" t="s">
        <v>15</v>
      </c>
      <c r="E27" s="3">
        <v>19.64</v>
      </c>
      <c r="F27" s="8"/>
      <c r="G27" s="8">
        <f t="shared" si="3"/>
        <v>0</v>
      </c>
    </row>
    <row r="28" spans="1:7" ht="92.25" customHeight="1" x14ac:dyDescent="0.2">
      <c r="A28" s="7" t="s">
        <v>81</v>
      </c>
      <c r="B28" s="5" t="s">
        <v>56</v>
      </c>
      <c r="C28" s="2" t="s">
        <v>111</v>
      </c>
      <c r="D28" s="5" t="s">
        <v>15</v>
      </c>
      <c r="E28" s="3">
        <v>87.94</v>
      </c>
      <c r="F28" s="8"/>
      <c r="G28" s="8">
        <f t="shared" si="3"/>
        <v>0</v>
      </c>
    </row>
    <row r="29" spans="1:7" ht="89.25" x14ac:dyDescent="0.2">
      <c r="A29" s="7" t="s">
        <v>82</v>
      </c>
      <c r="B29" s="5" t="s">
        <v>57</v>
      </c>
      <c r="C29" s="1" t="s">
        <v>59</v>
      </c>
      <c r="D29" s="5" t="s">
        <v>15</v>
      </c>
      <c r="E29" s="3">
        <v>87.94</v>
      </c>
      <c r="F29" s="8"/>
      <c r="G29" s="8">
        <f t="shared" si="3"/>
        <v>0</v>
      </c>
    </row>
    <row r="30" spans="1:7" ht="51" x14ac:dyDescent="0.2">
      <c r="A30" s="7" t="s">
        <v>83</v>
      </c>
      <c r="B30" s="5" t="s">
        <v>56</v>
      </c>
      <c r="C30" s="1" t="s">
        <v>60</v>
      </c>
      <c r="D30" s="5" t="s">
        <v>15</v>
      </c>
      <c r="E30" s="3">
        <v>3.6</v>
      </c>
      <c r="F30" s="8"/>
      <c r="G30" s="8">
        <f t="shared" si="3"/>
        <v>0</v>
      </c>
    </row>
    <row r="31" spans="1:7" ht="25.5" x14ac:dyDescent="0.2">
      <c r="A31" s="7" t="s">
        <v>84</v>
      </c>
      <c r="B31" s="5" t="s">
        <v>57</v>
      </c>
      <c r="C31" s="1" t="s">
        <v>61</v>
      </c>
      <c r="D31" s="5" t="s">
        <v>15</v>
      </c>
      <c r="E31" s="3">
        <v>3.6</v>
      </c>
      <c r="F31" s="8"/>
      <c r="G31" s="8">
        <f t="shared" si="3"/>
        <v>0</v>
      </c>
    </row>
    <row r="32" spans="1:7" ht="63.75" x14ac:dyDescent="0.2">
      <c r="A32" s="7" t="s">
        <v>85</v>
      </c>
      <c r="B32" s="5" t="s">
        <v>62</v>
      </c>
      <c r="C32" s="1" t="s">
        <v>63</v>
      </c>
      <c r="D32" s="5" t="s">
        <v>38</v>
      </c>
      <c r="E32" s="3">
        <v>669.95</v>
      </c>
      <c r="F32" s="8"/>
      <c r="G32" s="8">
        <f t="shared" si="3"/>
        <v>0</v>
      </c>
    </row>
    <row r="33" spans="1:7" ht="63.75" x14ac:dyDescent="0.2">
      <c r="A33" s="7" t="s">
        <v>86</v>
      </c>
      <c r="B33" s="5" t="s">
        <v>64</v>
      </c>
      <c r="C33" s="1" t="s">
        <v>112</v>
      </c>
      <c r="D33" s="5" t="s">
        <v>15</v>
      </c>
      <c r="E33" s="3">
        <v>344.97500000000002</v>
      </c>
      <c r="F33" s="8"/>
      <c r="G33" s="8">
        <f t="shared" si="3"/>
        <v>0</v>
      </c>
    </row>
    <row r="34" spans="1:7" s="13" customFormat="1" x14ac:dyDescent="0.2">
      <c r="A34" s="11">
        <v>5</v>
      </c>
      <c r="B34" s="17" t="s">
        <v>65</v>
      </c>
      <c r="C34" s="17"/>
      <c r="D34" s="17"/>
      <c r="E34" s="17"/>
      <c r="F34" s="17"/>
      <c r="G34" s="12">
        <f>SUM(G35:G38)</f>
        <v>0</v>
      </c>
    </row>
    <row r="35" spans="1:7" ht="38.25" x14ac:dyDescent="0.2">
      <c r="A35" s="7" t="s">
        <v>87</v>
      </c>
      <c r="B35" s="5" t="s">
        <v>66</v>
      </c>
      <c r="C35" s="2" t="s">
        <v>99</v>
      </c>
      <c r="D35" s="5" t="s">
        <v>38</v>
      </c>
      <c r="E35" s="3">
        <v>221.03399999999999</v>
      </c>
      <c r="F35" s="8"/>
      <c r="G35" s="8">
        <f t="shared" ref="G35:G38" si="4">ROUND(E35*F35,2)</f>
        <v>0</v>
      </c>
    </row>
    <row r="36" spans="1:7" ht="38.25" x14ac:dyDescent="0.2">
      <c r="A36" s="7" t="s">
        <v>88</v>
      </c>
      <c r="B36" s="5" t="s">
        <v>67</v>
      </c>
      <c r="C36" s="1" t="s">
        <v>68</v>
      </c>
      <c r="D36" s="5" t="s">
        <v>38</v>
      </c>
      <c r="E36" s="3">
        <v>221.03399999999999</v>
      </c>
      <c r="F36" s="8"/>
      <c r="G36" s="8">
        <f t="shared" si="4"/>
        <v>0</v>
      </c>
    </row>
    <row r="37" spans="1:7" ht="51" x14ac:dyDescent="0.2">
      <c r="A37" s="7" t="s">
        <v>89</v>
      </c>
      <c r="B37" s="5" t="s">
        <v>62</v>
      </c>
      <c r="C37" s="1" t="s">
        <v>69</v>
      </c>
      <c r="D37" s="5" t="s">
        <v>38</v>
      </c>
      <c r="E37" s="3">
        <v>221.03399999999999</v>
      </c>
      <c r="F37" s="8"/>
      <c r="G37" s="8">
        <f t="shared" si="4"/>
        <v>0</v>
      </c>
    </row>
    <row r="38" spans="1:7" ht="52.5" customHeight="1" x14ac:dyDescent="0.2">
      <c r="A38" s="7" t="s">
        <v>90</v>
      </c>
      <c r="B38" s="5" t="s">
        <v>64</v>
      </c>
      <c r="C38" s="1" t="s">
        <v>70</v>
      </c>
      <c r="D38" s="5" t="s">
        <v>15</v>
      </c>
      <c r="E38" s="3">
        <v>187.87889999999999</v>
      </c>
      <c r="F38" s="8"/>
      <c r="G38" s="8">
        <f t="shared" si="4"/>
        <v>0</v>
      </c>
    </row>
    <row r="39" spans="1:7" s="13" customFormat="1" x14ac:dyDescent="0.2">
      <c r="A39" s="11">
        <v>6</v>
      </c>
      <c r="B39" s="17" t="s">
        <v>9</v>
      </c>
      <c r="C39" s="17"/>
      <c r="D39" s="17"/>
      <c r="E39" s="17"/>
      <c r="F39" s="17"/>
      <c r="G39" s="12">
        <f>SUM(G40:G41)</f>
        <v>0</v>
      </c>
    </row>
    <row r="40" spans="1:7" ht="78" customHeight="1" x14ac:dyDescent="0.2">
      <c r="A40" s="7" t="s">
        <v>91</v>
      </c>
      <c r="B40" s="5" t="s">
        <v>71</v>
      </c>
      <c r="C40" s="1" t="s">
        <v>72</v>
      </c>
      <c r="D40" s="5" t="s">
        <v>49</v>
      </c>
      <c r="E40" s="3">
        <v>46.017000000000003</v>
      </c>
      <c r="F40" s="8"/>
      <c r="G40" s="8">
        <f t="shared" ref="G40:G41" si="5">ROUND(E40*F40,2)</f>
        <v>0</v>
      </c>
    </row>
    <row r="41" spans="1:7" ht="51" x14ac:dyDescent="0.2">
      <c r="A41" s="7" t="s">
        <v>92</v>
      </c>
      <c r="B41" s="5" t="s">
        <v>73</v>
      </c>
      <c r="C41" s="1" t="s">
        <v>74</v>
      </c>
      <c r="D41" s="5" t="s">
        <v>49</v>
      </c>
      <c r="E41" s="3">
        <v>46.017000000000003</v>
      </c>
      <c r="F41" s="8"/>
      <c r="G41" s="8">
        <f t="shared" si="5"/>
        <v>0</v>
      </c>
    </row>
    <row r="42" spans="1:7" x14ac:dyDescent="0.2">
      <c r="A42" s="16" t="s">
        <v>93</v>
      </c>
      <c r="B42" s="16"/>
      <c r="C42" s="16"/>
      <c r="D42" s="16"/>
      <c r="E42" s="16"/>
      <c r="F42" s="16"/>
      <c r="G42" s="9">
        <f>G3+G11+G18+G21+G34+G39</f>
        <v>0</v>
      </c>
    </row>
    <row r="43" spans="1:7" x14ac:dyDescent="0.2">
      <c r="A43" s="15" t="s">
        <v>5</v>
      </c>
      <c r="B43" s="15"/>
      <c r="C43" s="15"/>
      <c r="D43" s="15"/>
      <c r="E43" s="15"/>
      <c r="F43" s="15"/>
      <c r="G43" s="10">
        <f>ROUND(G42*0.23,2)</f>
        <v>0</v>
      </c>
    </row>
    <row r="44" spans="1:7" x14ac:dyDescent="0.2">
      <c r="A44" s="16" t="s">
        <v>94</v>
      </c>
      <c r="B44" s="16"/>
      <c r="C44" s="16"/>
      <c r="D44" s="16"/>
      <c r="E44" s="16"/>
      <c r="F44" s="16"/>
      <c r="G44" s="9">
        <f>G42+G43</f>
        <v>0</v>
      </c>
    </row>
  </sheetData>
  <mergeCells count="10">
    <mergeCell ref="A1:G1"/>
    <mergeCell ref="B21:F21"/>
    <mergeCell ref="B34:F34"/>
    <mergeCell ref="B39:F39"/>
    <mergeCell ref="A42:F42"/>
    <mergeCell ref="A43:F43"/>
    <mergeCell ref="A44:F44"/>
    <mergeCell ref="B3:F3"/>
    <mergeCell ref="B11:F11"/>
    <mergeCell ref="B18:F18"/>
  </mergeCells>
  <phoneticPr fontId="0" type="noConversion"/>
  <pageMargins left="0.59055118110236227" right="0.31496062992125984" top="0.39370078740157483" bottom="1.1811023622047245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</dc:creator>
  <cp:lastModifiedBy>uzytkownik</cp:lastModifiedBy>
  <cp:lastPrinted>2015-03-23T13:35:07Z</cp:lastPrinted>
  <dcterms:created xsi:type="dcterms:W3CDTF">2015-03-12T09:49:47Z</dcterms:created>
  <dcterms:modified xsi:type="dcterms:W3CDTF">2015-03-23T13:36:27Z</dcterms:modified>
</cp:coreProperties>
</file>