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P\Iwaszkiewicza\Kosztorysy inwestorskie\"/>
    </mc:Choice>
  </mc:AlternateContent>
  <bookViews>
    <workbookView xWindow="0" yWindow="0" windowWidth="19200" windowHeight="11595" tabRatio="500"/>
  </bookViews>
  <sheets>
    <sheet name="Kosztorys uproszczony" sheetId="2" r:id="rId1"/>
  </sheets>
  <definedNames>
    <definedName name="_xlnm.Print_Titles" localSheetId="0">'Kosztorys uproszczony'!$1:$6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5" i="2" l="1"/>
  <c r="I80" i="2"/>
  <c r="I81" i="2"/>
  <c r="I82" i="2"/>
  <c r="I83" i="2"/>
  <c r="I79" i="2"/>
  <c r="I77" i="2"/>
  <c r="I70" i="2"/>
  <c r="I71" i="2"/>
  <c r="I72" i="2"/>
  <c r="I73" i="2"/>
  <c r="I74" i="2"/>
  <c r="I75" i="2"/>
  <c r="I76" i="2"/>
  <c r="I69" i="2"/>
  <c r="I67" i="2"/>
  <c r="I64" i="2"/>
  <c r="I65" i="2"/>
  <c r="I66" i="2"/>
  <c r="I63" i="2"/>
  <c r="I61" i="2"/>
  <c r="I51" i="2"/>
  <c r="I52" i="2"/>
  <c r="I53" i="2"/>
  <c r="I54" i="2"/>
  <c r="I55" i="2"/>
  <c r="I56" i="2"/>
  <c r="I57" i="2"/>
  <c r="I58" i="2"/>
  <c r="I59" i="2"/>
  <c r="I60" i="2"/>
  <c r="I50" i="2"/>
  <c r="I48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33" i="2"/>
  <c r="I31" i="2"/>
  <c r="I24" i="2"/>
  <c r="I25" i="2"/>
  <c r="I26" i="2"/>
  <c r="I27" i="2"/>
  <c r="I28" i="2"/>
  <c r="I29" i="2"/>
  <c r="I30" i="2"/>
  <c r="I23" i="2"/>
  <c r="I21" i="2"/>
  <c r="I19" i="2"/>
  <c r="I20" i="2"/>
  <c r="I18" i="2"/>
  <c r="I16" i="2"/>
  <c r="I9" i="2"/>
  <c r="I10" i="2"/>
  <c r="I11" i="2"/>
  <c r="I12" i="2"/>
  <c r="I13" i="2"/>
  <c r="I14" i="2"/>
  <c r="I15" i="2"/>
  <c r="I8" i="2"/>
  <c r="I84" i="2" l="1"/>
  <c r="I86" i="2" s="1"/>
  <c r="I87" i="2" s="1"/>
</calcChain>
</file>

<file path=xl/sharedStrings.xml><?xml version="1.0" encoding="utf-8"?>
<sst xmlns="http://schemas.openxmlformats.org/spreadsheetml/2006/main" count="245" uniqueCount="163">
  <si>
    <t>Rodos 7.0.17.3 [L112694]</t>
  </si>
  <si>
    <t>Przebudowa dróg gminnych ul. Rataja (Nr G117019R) w Sanoku</t>
  </si>
  <si>
    <t>Nr</t>
  </si>
  <si>
    <t>Podstawa</t>
  </si>
  <si>
    <t>Nr ST</t>
  </si>
  <si>
    <t>Opis robót</t>
  </si>
  <si>
    <t>Jm</t>
  </si>
  <si>
    <t>Ilość</t>
  </si>
  <si>
    <t>1</t>
  </si>
  <si>
    <t>2</t>
  </si>
  <si>
    <t>3</t>
  </si>
  <si>
    <t>4</t>
  </si>
  <si>
    <t>5</t>
  </si>
  <si>
    <t>6</t>
  </si>
  <si>
    <t>7</t>
  </si>
  <si>
    <t xml:space="preserve"> 1. ROBOTY PRZYGOTOWAWCZE</t>
  </si>
  <si>
    <t xml:space="preserve">KNR-W 2-01 0113/04  </t>
  </si>
  <si>
    <t>Roboty pomiarowe przy liniowych robotach ziemnych - trasa dróg w terenie pagórkowatym lub podgórskim</t>
  </si>
  <si>
    <t>km</t>
  </si>
  <si>
    <t xml:space="preserve">KNR 2-31 0818/08  </t>
  </si>
  <si>
    <t>Rozebranie słupków do znaków</t>
  </si>
  <si>
    <t>szt</t>
  </si>
  <si>
    <t xml:space="preserve">KNR 2-31 0703/01  </t>
  </si>
  <si>
    <t>zdjęcie znaków zakazu, nakazu, ostrzegawczych i informacyjnych o powierzchni do 0,3m2</t>
  </si>
  <si>
    <t xml:space="preserve">KNR 2-31 0813/04  </t>
  </si>
  <si>
    <t>m</t>
  </si>
  <si>
    <t xml:space="preserve">KNR 2-31 0814/02  </t>
  </si>
  <si>
    <t xml:space="preserve">KNR 2-31 0807/03  </t>
  </si>
  <si>
    <t>m2</t>
  </si>
  <si>
    <t xml:space="preserve">KNR AT-03 0102/04  </t>
  </si>
  <si>
    <t>8</t>
  </si>
  <si>
    <t xml:space="preserve">KNR 2-31 0804/03  </t>
  </si>
  <si>
    <t xml:space="preserve"> 2. ROBOTY ZIEMNE</t>
  </si>
  <si>
    <t>9</t>
  </si>
  <si>
    <t xml:space="preserve">KNR 2-01 0206/02  </t>
  </si>
  <si>
    <t>Roboty ziemne w gruncie kategorii III wykonywane koparkami podsiębiernymi o pojemności łyżki 0,40m3 z transportem urobku samochodami samowyładowczymi na odległość do 1,0km</t>
  </si>
  <si>
    <t>m3</t>
  </si>
  <si>
    <t>10</t>
  </si>
  <si>
    <t xml:space="preserve">KNR 2-01 0313/02  </t>
  </si>
  <si>
    <t>Ręczne formowanie nasypów z gruntu kategorii III-IV dowożonego samochodami samowyładowczymi - grunt zagęszczalny</t>
  </si>
  <si>
    <t>11</t>
  </si>
  <si>
    <t xml:space="preserve">KNR 2-01 0237/03.1  </t>
  </si>
  <si>
    <t>Zagęszczenie nasypów z gruntu sypkiego kategorii I-III walcami samojezdnymi statycznymi 4-6t</t>
  </si>
  <si>
    <t xml:space="preserve"> 3. ODWODNIENIE</t>
  </si>
  <si>
    <t>12</t>
  </si>
  <si>
    <t xml:space="preserve">  </t>
  </si>
  <si>
    <t>Kolektor kanalizacji śr. 40cm z wykopem, podsypką, obsypką i zasypką oraz rozbiórką istniejącego kolektora</t>
  </si>
  <si>
    <t>13</t>
  </si>
  <si>
    <t xml:space="preserve">KNR 2-18 0625/02  </t>
  </si>
  <si>
    <t>D-03-02-01</t>
  </si>
  <si>
    <t>Projektowana st. ściekowa uliczna prefabrykowana betonowa o średnicy 500mm z osadnikiem bez syfonu - wpust uliczny w krawężniku</t>
  </si>
  <si>
    <t>14</t>
  </si>
  <si>
    <t xml:space="preserve">KNR 2-18 0613/03.1  </t>
  </si>
  <si>
    <t>Studnie rewizyjne w gotowym wykopie z kręgów betonowych o średnicy 1200mm i głębokości 3m</t>
  </si>
  <si>
    <t>studnię</t>
  </si>
  <si>
    <t>15</t>
  </si>
  <si>
    <t xml:space="preserve">KNR 2-18 0910/02  </t>
  </si>
  <si>
    <t>Przykanaliki z rur kamionkowych o średnicy 200mm</t>
  </si>
  <si>
    <t>16</t>
  </si>
  <si>
    <t xml:space="preserve">KNR 2-31 0402/02  </t>
  </si>
  <si>
    <t>Ława z kruszywa łamanego pod ściek</t>
  </si>
  <si>
    <t>17</t>
  </si>
  <si>
    <t xml:space="preserve">KNR 2-31 0606/03  </t>
  </si>
  <si>
    <t>Ścieki z elementów betonowych o grubości 15cm na podsypce cementowo-piaskowej</t>
  </si>
  <si>
    <t>18</t>
  </si>
  <si>
    <t>Ścieki z elementów betonowych o grubości 15cm na podsypce cementowo-piaskowej - sciek grzebieniowy</t>
  </si>
  <si>
    <t>19</t>
  </si>
  <si>
    <t xml:space="preserve">KNR 2-31 0102/01  </t>
  </si>
  <si>
    <t>Koryta o głębokości 10cm wykonywane na poszerzeniach jezdni w gruncie kategorii II-IV</t>
  </si>
  <si>
    <t xml:space="preserve">KNR 2-31 0102/02  </t>
  </si>
  <si>
    <t>Koryta wykonywane na poszerzeniach jezdni w gruncie kategorii II-IV - za każde dalsze 5cm ponad 10cm ( dla 50 cm)</t>
  </si>
  <si>
    <t xml:space="preserve">KNR 2-31 0103/04  </t>
  </si>
  <si>
    <t>D-04.01.01</t>
  </si>
  <si>
    <t>Profilowanie i zagęszczanie mechaniczne podłoża pod warstwy konstrukcyjne nawierzchni w gruncie kategorii I-IV</t>
  </si>
  <si>
    <t xml:space="preserve">KNR AT-04 0101/01  </t>
  </si>
  <si>
    <t>Warstwa wzmacniająca grunt pod warstwy technologiczne z geowłókniny o szerokości 5m</t>
  </si>
  <si>
    <t xml:space="preserve">KNR 2-31 0114/01  </t>
  </si>
  <si>
    <t>Warstwa dolna podbudowy z kruszywa naturalnego o grubości po zagęszczeniu 20cm</t>
  </si>
  <si>
    <t xml:space="preserve">KNR 2-31 0114/02  </t>
  </si>
  <si>
    <t>Warstwa dolna podbudowy z kruszywa naturalnego o grubości po zagęszczeniu 20cm - za każdy dalszy 1cm (dla 10cm)</t>
  </si>
  <si>
    <t xml:space="preserve">KNR 2-31 0114/05  </t>
  </si>
  <si>
    <t>D-04.04.02</t>
  </si>
  <si>
    <t>Warstwa dolna podbudowy z kruszywa łamanego o grubości po zagęszczeniu 15cm</t>
  </si>
  <si>
    <t xml:space="preserve">KNR 2-31 0114/06  </t>
  </si>
  <si>
    <t>Warstwa dolna podbudowy z kruszywa łamanego o grubości po zagęszczeniu 15cm - za każdy dalszy 1cm (dla 5cm)</t>
  </si>
  <si>
    <t xml:space="preserve">KNR 2-31 0104/01  </t>
  </si>
  <si>
    <t>Warstwa odsączająca o grubości po zagęszczeniu 10cm w korycie i na poszerzeniach zagęszczana ręcznie ściezka</t>
  </si>
  <si>
    <t>Warstwa odsączająca o grubości po zagęszczeniu 10cm w korycie i na poszerzeniach zagęszczana ręcznie - chodnik, przejazdy</t>
  </si>
  <si>
    <t>Warstwa dolna podbudowy z kruszywa łamanego o grubości po zagęszczeniu 15cm - chodnik, pzrejazdy</t>
  </si>
  <si>
    <t>Warstwa dolna podbudowy z kruszywa łamanego o grubości po zagęszczeniu 15cm - za każdy dalszy 1cm (dla 10cm) - przejazdy</t>
  </si>
  <si>
    <t xml:space="preserve">KNR 2-31 1004/07  </t>
  </si>
  <si>
    <t>Skropienie nawierzchni asfaltem</t>
  </si>
  <si>
    <t xml:space="preserve">KNR 2-31 0311/01  </t>
  </si>
  <si>
    <t>Nawierzchnia z mieszanek mineralno-bitumicznych grysowo-żwirowych z warstwą wiążącą asfaltową o grubości po zagęszczeniu 4cm</t>
  </si>
  <si>
    <t xml:space="preserve">KNR 2-31 0311/02  </t>
  </si>
  <si>
    <t>Nawierzchnia z mieszanek mineralno-bitumicznych grysowo-żwirowych z warstwą wiążącą asfaltową - za każdy dalszy 1cm ponad 4cm grubości po zagęszczeniu (dla 4cm)</t>
  </si>
  <si>
    <t xml:space="preserve">KNR 2-31 0311/05  </t>
  </si>
  <si>
    <t>Nawierzchnia z mieszanek mineralno-bitumicznych grysowo-żwirowych z warstwą ścieralną asfaltową o grubości po zagęszczeniu 3cm - jezdnia i zjazdy</t>
  </si>
  <si>
    <t xml:space="preserve">KNR 2-31 0311/06  </t>
  </si>
  <si>
    <t>Nawierzchnia z mieszanek mineralno-bitumicznych grysowo-żwirowych z warstwą ścieralną asfaltową - za każdy dalszy 1cm ponad 3cm grubości po zagęszczeniu (dla 1cm) - jezdnia i zjazdy</t>
  </si>
  <si>
    <t xml:space="preserve">KNR 2-31 0511/03.3  </t>
  </si>
  <si>
    <t>Nawierzchnie z kostki brukowej betonowej grubości 8cm szarej, układane na podyspce cementowo-piaskowej - kostka do przełożenia</t>
  </si>
  <si>
    <t>Nawierzchnie z kostki brukowej betonowej grubości 8cm szarej, układane na podyspce cementowo-piaskowej - ściek przykrawężnikowy</t>
  </si>
  <si>
    <t xml:space="preserve">KNR 2-31 0511/03.4  </t>
  </si>
  <si>
    <t>Nawierzchnie z kostki brukowej betonowej grubości 8cm kolorowej, układane wg wzoru przekazanaego przez zamawiajacego na podyspce cementowo-piaskowej - chodnik układany wg wzoru przekazanego przez zamawiającego</t>
  </si>
  <si>
    <t xml:space="preserve">KNR 2-31 0402/04  </t>
  </si>
  <si>
    <t>Ława betonowa z oporem pod krawężniki</t>
  </si>
  <si>
    <t xml:space="preserve">KNR 2-31 0403/03  </t>
  </si>
  <si>
    <t>Krawężniki betonowe o wymiarach 15x30cm wystające na podsypce cementowo-piaskowej</t>
  </si>
  <si>
    <t xml:space="preserve">KNR 2-31 0407/05  </t>
  </si>
  <si>
    <t>D-08-03-01</t>
  </si>
  <si>
    <t>Obrzeża betonowe o wymiarach 30x8cm na podsypce cementowo-piaskowej, z wypełnieniem spoin zaprawą cementową</t>
  </si>
  <si>
    <t xml:space="preserve"> Kalkulacja indywidualna </t>
  </si>
  <si>
    <t>szt.</t>
  </si>
  <si>
    <t xml:space="preserve">KNR 2-31 0303/01  </t>
  </si>
  <si>
    <t>Wykonanie nawierzchni z kostki ostrzegawczej koloru żółtego z wypustkami na podsypce cementowo - piaskowej gr. 3 cm - w rejonie przejść dla pieszych</t>
  </si>
  <si>
    <t xml:space="preserve">KNR 2-31 0702/02  </t>
  </si>
  <si>
    <t>Słupki do znaków drogowych z rur stalowych o średnicy 70mm</t>
  </si>
  <si>
    <t>Przymocowanie znaków zakazu, nakazu, ostrzegawczych i informacyjnych o powierzchni do 0,3m2</t>
  </si>
  <si>
    <t xml:space="preserve">KNR 2-31 0706/05  </t>
  </si>
  <si>
    <t>Linie na skrzyżowaniach i przejściach dla pieszych malowane ręcznie</t>
  </si>
  <si>
    <t>Przymocowanie znaków zakazu, nakazu, ostrzegawczych i informacyjnych o powierzchni do 0,3m2 - znaki aktywne z solarem</t>
  </si>
  <si>
    <t>WYNIESIONE PRZEJŚCIE DLA PIESZYCH z kostki betonowej (85m2)</t>
  </si>
  <si>
    <t xml:space="preserve">KNR 2-31 0701/05  </t>
  </si>
  <si>
    <t>Poręcze ochronne łańcuchowe pojedyncze na słupkach z rur o średnicy 60mm w rozstawie 1,5m</t>
  </si>
  <si>
    <t xml:space="preserve">KNR 2-01 0510/03  </t>
  </si>
  <si>
    <t>D-09.01.01</t>
  </si>
  <si>
    <t>Obsianie skarp w ziemi urodzajnej</t>
  </si>
  <si>
    <t>D-01.01.01</t>
  </si>
  <si>
    <t xml:space="preserve">KNR 2-31 1406/05  </t>
  </si>
  <si>
    <t>Regulacja pionowa studzienek telefonicznych</t>
  </si>
  <si>
    <t xml:space="preserve">KNR 2-31 1406/04  </t>
  </si>
  <si>
    <t>Regulacja zaworów wodociągowych i gazowych</t>
  </si>
  <si>
    <t xml:space="preserve">KNR 2-31 1406/03  </t>
  </si>
  <si>
    <t>Regulacja pionowa włazów kanałowych wraz z wymianą pierscieni i włazu</t>
  </si>
  <si>
    <t>Kosztorys uproszczony</t>
  </si>
  <si>
    <t>Cena</t>
  </si>
  <si>
    <t>Wartość</t>
  </si>
  <si>
    <t>Roboty pomiarowe przy liniowych robotach ziemnych - trasa dróg w terenie pagórkowatym lub podgórskim – pełna obsługa geodezycjna</t>
  </si>
  <si>
    <r>
      <rPr>
        <sz val="8"/>
        <color rgb="FF000000"/>
        <rFont val="Arial"/>
        <charset val="1"/>
      </rPr>
      <t xml:space="preserve">Rozebranie krawężników betonowych o wymiarach 20x30cm, na podsypce cementowo-piaskowej </t>
    </r>
    <r>
      <rPr>
        <sz val="8"/>
        <color rgb="FF000000"/>
        <rFont val="Arial"/>
        <charset val="238"/>
      </rPr>
      <t>(wraz z posortowaniem, poukładaniem na palety (palety na koszt wykonawcy) przetransportowaniem materiałów nadających się do ponownego wykorzystania zatwierdzonego przez inspektora nadzoru na a bazę SPGK i utylizacją materiału nienadającego się do ponownego wykorzystania)</t>
    </r>
  </si>
  <si>
    <r>
      <rPr>
        <sz val="8"/>
        <color rgb="FF000000"/>
        <rFont val="Arial"/>
        <charset val="1"/>
      </rPr>
      <t xml:space="preserve">Rozebranie obrzeży o wymiarach 8x30cm, na podsypce piaskowej </t>
    </r>
    <r>
      <rPr>
        <sz val="8"/>
        <color rgb="FF000000"/>
        <rFont val="Arial"/>
        <charset val="238"/>
      </rPr>
      <t>(wraz z posortowaniem, poukładaniem na palety (palety na koszt wykonawcy) przetransportowaniem materiałów nadających się do ponownego wykorzystania zatwierdzonego przez inspektora nadzoru na a bazę SPGK i utylizacją materiału nienadającego się do ponownego wykorzystania)</t>
    </r>
  </si>
  <si>
    <r>
      <rPr>
        <sz val="8"/>
        <color rgb="FF000000"/>
        <rFont val="Arial"/>
        <charset val="1"/>
      </rPr>
      <t xml:space="preserve">Rozebranie nawierzchni z kostki betonowej  na podsypce cementowo-piaskowej z wypełnieniem spoin zaprawą cementową </t>
    </r>
    <r>
      <rPr>
        <sz val="8"/>
        <color rgb="FF000000"/>
        <rFont val="Arial"/>
        <charset val="238"/>
      </rPr>
      <t>(wraz z posortowaniem, poukładaniem na palety (palety na koszt wykonawcy) przetransportowaniem materiałów nadających się do ponownego wykorzystania zatwierdzonego przez inspektora nadzoru na a bazę SPGK i utylizacją materiału nienadającego się do ponownego wykorzystania)</t>
    </r>
  </si>
  <si>
    <r>
      <rPr>
        <sz val="8"/>
        <color rgb="FF000000"/>
        <rFont val="Arial"/>
        <charset val="1"/>
      </rPr>
      <t>Roboty remontowe z wywozem materiału z rozbiórki na odległość do 1km - frezowanie nawierzchni bitumicznej o grubości 10cm - jezdnia</t>
    </r>
    <r>
      <rPr>
        <sz val="8"/>
        <color rgb="FF000000"/>
        <rFont val="Arial"/>
        <charset val="238"/>
      </rPr>
      <t xml:space="preserve"> (z przekazaniem materiału w miejsce wskazane przez Zamawiającego) </t>
    </r>
  </si>
  <si>
    <r>
      <rPr>
        <sz val="8"/>
        <color rgb="FF000000"/>
        <rFont val="Arial"/>
        <charset val="1"/>
      </rPr>
      <t xml:space="preserve">Rozebranie mechaniczne nawierzchni z tłucznia kamiennego na podbudowie o grubości 15cm </t>
    </r>
    <r>
      <rPr>
        <sz val="8"/>
        <color rgb="FF000000"/>
        <rFont val="Arial"/>
        <charset val="238"/>
      </rPr>
      <t xml:space="preserve"> (wraz z utylizacją materiału)</t>
    </r>
  </si>
  <si>
    <t>1. ROBOTY PRZYGOTOWAWCZE</t>
  </si>
  <si>
    <t>2. ROBOTY ZIEMNE</t>
  </si>
  <si>
    <t>KNR 2-18 0613/04.1</t>
  </si>
  <si>
    <t xml:space="preserve">Studnie rewizyjne w gotowym wykopie z kręgów betonowych o średnicy 1200mm – za każde 0,5 m różnicy głebokości studni </t>
  </si>
  <si>
    <t>3. ODWODNIENIE</t>
  </si>
  <si>
    <t>Nawierzchnie z kostki brukowej betonowej grubości 8cm kolorowej, układane na podyspce cementowo-piaskowej - przejazdy</t>
  </si>
  <si>
    <t>Montaż tablicy informacyjnych na odcinku początkowym realizowanego zadania  o wymiarach min 80 cm x 120 cm. Tablicę ustawić w chwili wejścia na plac budowy. Wykonać korektę kwot umieszczonych na tablicy po zakończeniu prac. Wytyczne dotyczące wyglądu tablicy znajdują sie na stronie PUW: https://rzeszow.uw.gov.pl/wp-content/uploads/2020/12/Obowiazki-informacyjne-wytyczne.pdf</t>
  </si>
  <si>
    <t>Razem k.b.</t>
  </si>
  <si>
    <t>Podatek VAT 23%</t>
  </si>
  <si>
    <t>Ogółem</t>
  </si>
  <si>
    <t xml:space="preserve"> 4. PODBUDOWY</t>
  </si>
  <si>
    <t xml:space="preserve"> 5. NAWIERZCHNIA</t>
  </si>
  <si>
    <t>4 PODBUDOWY</t>
  </si>
  <si>
    <t>5. NAWIERZCHNIA</t>
  </si>
  <si>
    <t>6. ELEMENTY ULIC</t>
  </si>
  <si>
    <t>7. OZNAKOWANIE I URZĄDZENIA BEZPIECZEŃSTWA RUCHU</t>
  </si>
  <si>
    <t>8. ROBOTY WYKOŃCZENIOWE I INNE</t>
  </si>
  <si>
    <t>Nawierzchnia z mieszanek mineralno-bitumicznych grysowo-żwirowych z warstwą ścieralną asfaltową barwioną kolorem czerwonym o grubości po zagęszczeniu 3cm</t>
  </si>
  <si>
    <t>Nawierzchnia z mieszanek mineralno-bitumicznych grysowo-żwirowych z warstwą ścieralną asfaltową barwioną kolorem czerwonym- za każdy dalszy 1cm ponad 3cm grubości po zagęszczeniu (dla 2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</si>
</sst>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238"/>
    </font>
    <font>
      <sz val="10"/>
      <color rgb="FF000000"/>
      <name val="Arial"/>
      <charset val="1"/>
    </font>
    <font>
      <i/>
      <sz val="8"/>
      <color rgb="FF000000"/>
      <name val="Arial"/>
      <charset val="1"/>
    </font>
    <font>
      <b/>
      <sz val="14"/>
      <color rgb="FF000000"/>
      <name val="Arial"/>
      <charset val="1"/>
    </font>
    <font>
      <sz val="8"/>
      <color rgb="FF000000"/>
      <name val="Arial"/>
      <charset val="1"/>
    </font>
    <font>
      <b/>
      <sz val="8"/>
      <color rgb="FF000000"/>
      <name val="Arial"/>
      <charset val="1"/>
    </font>
    <font>
      <sz val="8"/>
      <color rgb="FF00000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FF9900"/>
        <bgColor rgb="FFDC853E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3A9CE"/>
      <rgbColor rgb="FFAB4744"/>
      <rgbColor rgb="FFFFFFCC"/>
      <rgbColor rgb="FFCCFFFF"/>
      <rgbColor rgb="FF660066"/>
      <rgbColor rgb="FFDC853E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672A8"/>
      <rgbColor rgb="FF33CCCC"/>
      <rgbColor rgb="FF99CC00"/>
      <rgbColor rgb="FFFFCC00"/>
      <rgbColor rgb="FFFF9900"/>
      <rgbColor rgb="FFFF6600"/>
      <rgbColor rgb="FF725990"/>
      <rgbColor rgb="FF8AA64F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87"/>
  <sheetViews>
    <sheetView tabSelected="1" topLeftCell="A55" zoomScale="130" zoomScaleNormal="130" workbookViewId="0">
      <selection activeCell="E60" sqref="E60"/>
    </sheetView>
  </sheetViews>
  <sheetFormatPr defaultColWidth="11.42578125" defaultRowHeight="12.75" x14ac:dyDescent="0.2"/>
  <cols>
    <col min="1" max="1" width="4.28515625" style="1" customWidth="1"/>
    <col min="2" max="2" width="5" style="1" customWidth="1"/>
    <col min="3" max="3" width="8.5703125" style="1" customWidth="1"/>
    <col min="4" max="4" width="9.28515625" style="1" customWidth="1"/>
    <col min="5" max="5" width="26.42578125" style="1" customWidth="1"/>
    <col min="6" max="6" width="5" style="1" customWidth="1"/>
    <col min="7" max="8" width="9.28515625" style="1" customWidth="1"/>
    <col min="9" max="1023" width="11.42578125" style="1"/>
  </cols>
  <sheetData>
    <row r="2" spans="1:9" ht="12.75" customHeight="1" x14ac:dyDescent="0.2">
      <c r="A2" s="2"/>
      <c r="B2" s="23" t="s">
        <v>0</v>
      </c>
      <c r="C2" s="23"/>
      <c r="D2" s="23"/>
      <c r="E2" s="23"/>
      <c r="F2" s="23"/>
      <c r="G2" s="23"/>
      <c r="H2" s="23"/>
      <c r="I2" s="23"/>
    </row>
    <row r="3" spans="1:9" ht="22.5" customHeight="1" x14ac:dyDescent="0.2">
      <c r="A3" s="2"/>
      <c r="B3" s="24" t="s">
        <v>135</v>
      </c>
      <c r="C3" s="24"/>
      <c r="D3" s="24"/>
      <c r="E3" s="24"/>
      <c r="F3" s="24"/>
      <c r="G3" s="24"/>
      <c r="H3" s="24"/>
      <c r="I3" s="24"/>
    </row>
    <row r="4" spans="1:9" ht="12.75" customHeight="1" x14ac:dyDescent="0.2">
      <c r="A4" s="2"/>
      <c r="B4" s="25" t="s">
        <v>1</v>
      </c>
      <c r="C4" s="25"/>
      <c r="D4" s="25"/>
      <c r="E4" s="25"/>
      <c r="F4" s="25"/>
      <c r="G4" s="25"/>
      <c r="H4" s="25"/>
      <c r="I4" s="25"/>
    </row>
    <row r="5" spans="1:9" ht="22.5" customHeight="1" x14ac:dyDescent="0.2">
      <c r="A5" s="3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136</v>
      </c>
      <c r="I5" s="4" t="s">
        <v>137</v>
      </c>
    </row>
    <row r="6" spans="1:9" ht="12.75" customHeight="1" x14ac:dyDescent="0.2">
      <c r="A6" s="3"/>
      <c r="B6" s="5" t="s">
        <v>8</v>
      </c>
      <c r="C6" s="5" t="s">
        <v>9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</row>
    <row r="7" spans="1:9" x14ac:dyDescent="0.2">
      <c r="A7" s="3"/>
      <c r="B7" s="6"/>
      <c r="C7" s="6"/>
      <c r="D7" s="6"/>
      <c r="E7" s="7" t="s">
        <v>15</v>
      </c>
      <c r="F7" s="6"/>
      <c r="G7" s="8"/>
      <c r="H7" s="8"/>
      <c r="I7" s="8"/>
    </row>
    <row r="8" spans="1:9" ht="56.25" x14ac:dyDescent="0.2">
      <c r="A8" s="3"/>
      <c r="B8" s="9" t="s">
        <v>8</v>
      </c>
      <c r="C8" s="9" t="s">
        <v>16</v>
      </c>
      <c r="D8" s="9"/>
      <c r="E8" s="10" t="s">
        <v>138</v>
      </c>
      <c r="F8" s="9" t="s">
        <v>18</v>
      </c>
      <c r="G8" s="11">
        <v>0.48</v>
      </c>
      <c r="H8" s="12">
        <v>0</v>
      </c>
      <c r="I8" s="12">
        <f>ROUND(G8*H8,2)</f>
        <v>0</v>
      </c>
    </row>
    <row r="9" spans="1:9" ht="22.5" x14ac:dyDescent="0.2">
      <c r="A9" s="3"/>
      <c r="B9" s="9" t="s">
        <v>9</v>
      </c>
      <c r="C9" s="9" t="s">
        <v>19</v>
      </c>
      <c r="D9" s="9"/>
      <c r="E9" s="10" t="s">
        <v>20</v>
      </c>
      <c r="F9" s="9" t="s">
        <v>21</v>
      </c>
      <c r="G9" s="11">
        <v>6</v>
      </c>
      <c r="H9" s="12">
        <v>0</v>
      </c>
      <c r="I9" s="12">
        <f t="shared" ref="I9:I15" si="0">ROUND(G9*H9,2)</f>
        <v>0</v>
      </c>
    </row>
    <row r="10" spans="1:9" ht="33.75" x14ac:dyDescent="0.2">
      <c r="A10" s="3"/>
      <c r="B10" s="9" t="s">
        <v>10</v>
      </c>
      <c r="C10" s="9" t="s">
        <v>22</v>
      </c>
      <c r="D10" s="9"/>
      <c r="E10" s="10" t="s">
        <v>23</v>
      </c>
      <c r="F10" s="9" t="s">
        <v>21</v>
      </c>
      <c r="G10" s="11">
        <v>7</v>
      </c>
      <c r="H10" s="12">
        <v>0</v>
      </c>
      <c r="I10" s="12">
        <f t="shared" si="0"/>
        <v>0</v>
      </c>
    </row>
    <row r="11" spans="1:9" ht="146.25" x14ac:dyDescent="0.2">
      <c r="A11" s="3"/>
      <c r="B11" s="9" t="s">
        <v>11</v>
      </c>
      <c r="C11" s="9" t="s">
        <v>24</v>
      </c>
      <c r="D11" s="9"/>
      <c r="E11" s="10" t="s">
        <v>139</v>
      </c>
      <c r="F11" s="9" t="s">
        <v>25</v>
      </c>
      <c r="G11" s="11">
        <v>889</v>
      </c>
      <c r="H11" s="12">
        <v>0</v>
      </c>
      <c r="I11" s="12">
        <f t="shared" si="0"/>
        <v>0</v>
      </c>
    </row>
    <row r="12" spans="1:9" ht="135" x14ac:dyDescent="0.2">
      <c r="A12" s="3"/>
      <c r="B12" s="9" t="s">
        <v>12</v>
      </c>
      <c r="C12" s="9" t="s">
        <v>26</v>
      </c>
      <c r="D12" s="9"/>
      <c r="E12" s="10" t="s">
        <v>140</v>
      </c>
      <c r="F12" s="9" t="s">
        <v>25</v>
      </c>
      <c r="G12" s="11">
        <v>48</v>
      </c>
      <c r="H12" s="12">
        <v>0</v>
      </c>
      <c r="I12" s="12">
        <f t="shared" si="0"/>
        <v>0</v>
      </c>
    </row>
    <row r="13" spans="1:9" ht="168.75" x14ac:dyDescent="0.2">
      <c r="A13" s="3"/>
      <c r="B13" s="9" t="s">
        <v>13</v>
      </c>
      <c r="C13" s="9" t="s">
        <v>27</v>
      </c>
      <c r="D13" s="9"/>
      <c r="E13" s="10" t="s">
        <v>141</v>
      </c>
      <c r="F13" s="9" t="s">
        <v>28</v>
      </c>
      <c r="G13" s="11">
        <v>49</v>
      </c>
      <c r="H13" s="12">
        <v>0</v>
      </c>
      <c r="I13" s="12">
        <f t="shared" si="0"/>
        <v>0</v>
      </c>
    </row>
    <row r="14" spans="1:9" ht="78.75" x14ac:dyDescent="0.2">
      <c r="A14" s="3"/>
      <c r="B14" s="9" t="s">
        <v>14</v>
      </c>
      <c r="C14" s="9" t="s">
        <v>29</v>
      </c>
      <c r="D14" s="9"/>
      <c r="E14" s="10" t="s">
        <v>142</v>
      </c>
      <c r="F14" s="9" t="s">
        <v>28</v>
      </c>
      <c r="G14" s="11">
        <v>3149</v>
      </c>
      <c r="H14" s="12">
        <v>0</v>
      </c>
      <c r="I14" s="12">
        <f t="shared" si="0"/>
        <v>0</v>
      </c>
    </row>
    <row r="15" spans="1:9" ht="45" x14ac:dyDescent="0.2">
      <c r="A15" s="3"/>
      <c r="B15" s="9" t="s">
        <v>30</v>
      </c>
      <c r="C15" s="9" t="s">
        <v>31</v>
      </c>
      <c r="D15" s="9"/>
      <c r="E15" s="10" t="s">
        <v>143</v>
      </c>
      <c r="F15" s="9" t="s">
        <v>28</v>
      </c>
      <c r="G15" s="11">
        <v>3149</v>
      </c>
      <c r="H15" s="12">
        <v>0</v>
      </c>
      <c r="I15" s="12">
        <f t="shared" si="0"/>
        <v>0</v>
      </c>
    </row>
    <row r="16" spans="1:9" x14ac:dyDescent="0.2">
      <c r="A16" s="3"/>
      <c r="B16" s="13"/>
      <c r="C16" s="13"/>
      <c r="D16" s="13"/>
      <c r="E16" s="13" t="s">
        <v>144</v>
      </c>
      <c r="F16" s="13"/>
      <c r="G16" s="13"/>
      <c r="H16" s="13"/>
      <c r="I16" s="14">
        <f>SUM(I8:I15)</f>
        <v>0</v>
      </c>
    </row>
    <row r="17" spans="1:1023" x14ac:dyDescent="0.2">
      <c r="A17" s="3"/>
      <c r="B17" s="8"/>
      <c r="C17" s="8"/>
      <c r="D17" s="8"/>
      <c r="E17" s="7" t="s">
        <v>32</v>
      </c>
      <c r="F17" s="6"/>
      <c r="G17" s="8"/>
      <c r="H17" s="8"/>
      <c r="I17" s="8"/>
    </row>
    <row r="18" spans="1:1023" ht="67.5" x14ac:dyDescent="0.2">
      <c r="A18" s="3"/>
      <c r="B18" s="9" t="s">
        <v>33</v>
      </c>
      <c r="C18" s="9" t="s">
        <v>34</v>
      </c>
      <c r="D18" s="9"/>
      <c r="E18" s="10" t="s">
        <v>35</v>
      </c>
      <c r="F18" s="9" t="s">
        <v>36</v>
      </c>
      <c r="G18" s="11">
        <v>144</v>
      </c>
      <c r="H18" s="12">
        <v>0</v>
      </c>
      <c r="I18" s="12">
        <f>ROUND(G18*H18,2)</f>
        <v>0</v>
      </c>
    </row>
    <row r="19" spans="1:1023" ht="45" x14ac:dyDescent="0.2">
      <c r="A19" s="3"/>
      <c r="B19" s="9" t="s">
        <v>37</v>
      </c>
      <c r="C19" s="9" t="s">
        <v>38</v>
      </c>
      <c r="D19" s="9"/>
      <c r="E19" s="10" t="s">
        <v>39</v>
      </c>
      <c r="F19" s="9" t="s">
        <v>36</v>
      </c>
      <c r="G19" s="11">
        <v>600</v>
      </c>
      <c r="H19" s="12">
        <v>0</v>
      </c>
      <c r="I19" s="12">
        <f t="shared" ref="I19:I20" si="1">ROUND(G19*H19,2)</f>
        <v>0</v>
      </c>
    </row>
    <row r="20" spans="1:1023" ht="33.75" x14ac:dyDescent="0.2">
      <c r="A20" s="3"/>
      <c r="B20" s="9" t="s">
        <v>40</v>
      </c>
      <c r="C20" s="9" t="s">
        <v>41</v>
      </c>
      <c r="D20" s="9"/>
      <c r="E20" s="10" t="s">
        <v>42</v>
      </c>
      <c r="F20" s="9" t="s">
        <v>36</v>
      </c>
      <c r="G20" s="11">
        <v>600</v>
      </c>
      <c r="H20" s="12">
        <v>0</v>
      </c>
      <c r="I20" s="12">
        <f t="shared" si="1"/>
        <v>0</v>
      </c>
    </row>
    <row r="21" spans="1:1023" x14ac:dyDescent="0.2">
      <c r="A21" s="3"/>
      <c r="B21" s="13"/>
      <c r="C21" s="13"/>
      <c r="D21" s="13"/>
      <c r="E21" s="13" t="s">
        <v>145</v>
      </c>
      <c r="F21" s="13"/>
      <c r="G21" s="13"/>
      <c r="H21" s="13"/>
      <c r="I21" s="14">
        <f>SUM(I18:I20)</f>
        <v>0</v>
      </c>
    </row>
    <row r="22" spans="1:1023" x14ac:dyDescent="0.2">
      <c r="A22" s="3"/>
      <c r="B22" s="8"/>
      <c r="C22" s="8"/>
      <c r="D22" s="8"/>
      <c r="E22" s="7" t="s">
        <v>43</v>
      </c>
      <c r="F22" s="6"/>
      <c r="G22" s="8"/>
      <c r="H22" s="8"/>
      <c r="I22" s="8"/>
    </row>
    <row r="23" spans="1:1023" ht="45" x14ac:dyDescent="0.2">
      <c r="A23" s="3"/>
      <c r="B23" s="9" t="s">
        <v>44</v>
      </c>
      <c r="C23" s="9" t="s">
        <v>45</v>
      </c>
      <c r="D23" s="9"/>
      <c r="E23" s="10" t="s">
        <v>46</v>
      </c>
      <c r="F23" s="9" t="s">
        <v>25</v>
      </c>
      <c r="G23" s="11">
        <v>449</v>
      </c>
      <c r="H23" s="12">
        <v>0</v>
      </c>
      <c r="I23" s="12">
        <f>ROUND(G23*H23,2)</f>
        <v>0</v>
      </c>
    </row>
    <row r="24" spans="1:1023" ht="56.25" x14ac:dyDescent="0.2">
      <c r="A24" s="3"/>
      <c r="B24" s="9" t="s">
        <v>47</v>
      </c>
      <c r="C24" s="9" t="s">
        <v>48</v>
      </c>
      <c r="D24" s="9" t="s">
        <v>49</v>
      </c>
      <c r="E24" s="10" t="s">
        <v>50</v>
      </c>
      <c r="F24" s="9" t="s">
        <v>21</v>
      </c>
      <c r="G24" s="22">
        <v>16</v>
      </c>
      <c r="H24" s="12">
        <v>0</v>
      </c>
      <c r="I24" s="12">
        <f t="shared" ref="I24:I30" si="2">ROUND(G24*H24,2)</f>
        <v>0</v>
      </c>
    </row>
    <row r="25" spans="1:1023" ht="33.75" x14ac:dyDescent="0.2">
      <c r="A25" s="3"/>
      <c r="B25" s="9" t="s">
        <v>51</v>
      </c>
      <c r="C25" s="9" t="s">
        <v>52</v>
      </c>
      <c r="D25" s="9"/>
      <c r="E25" s="10" t="s">
        <v>53</v>
      </c>
      <c r="F25" s="9" t="s">
        <v>54</v>
      </c>
      <c r="G25" s="11">
        <v>15</v>
      </c>
      <c r="H25" s="12">
        <v>0</v>
      </c>
      <c r="I25" s="12">
        <f t="shared" si="2"/>
        <v>0</v>
      </c>
    </row>
    <row r="26" spans="1:1023" ht="45" x14ac:dyDescent="0.2">
      <c r="A26" s="3"/>
      <c r="B26" s="9" t="s">
        <v>55</v>
      </c>
      <c r="C26" s="9" t="s">
        <v>146</v>
      </c>
      <c r="D26" s="9"/>
      <c r="E26" s="10" t="s">
        <v>147</v>
      </c>
      <c r="F26" s="9" t="s">
        <v>113</v>
      </c>
      <c r="G26" s="11">
        <v>-5</v>
      </c>
      <c r="H26" s="12">
        <v>0</v>
      </c>
      <c r="I26" s="12">
        <f t="shared" si="2"/>
        <v>0</v>
      </c>
    </row>
    <row r="27" spans="1:1023" ht="22.5" x14ac:dyDescent="0.2">
      <c r="A27" s="3"/>
      <c r="B27" s="9" t="s">
        <v>58</v>
      </c>
      <c r="C27" s="9" t="s">
        <v>56</v>
      </c>
      <c r="D27" s="9"/>
      <c r="E27" s="10" t="s">
        <v>57</v>
      </c>
      <c r="F27" s="9" t="s">
        <v>25</v>
      </c>
      <c r="G27" s="11">
        <v>63</v>
      </c>
      <c r="H27" s="12">
        <v>0</v>
      </c>
      <c r="I27" s="12">
        <f t="shared" si="2"/>
        <v>0</v>
      </c>
    </row>
    <row r="28" spans="1:1023" ht="22.5" x14ac:dyDescent="0.2">
      <c r="A28" s="3"/>
      <c r="B28" s="9" t="s">
        <v>61</v>
      </c>
      <c r="C28" s="9" t="s">
        <v>59</v>
      </c>
      <c r="D28" s="9"/>
      <c r="E28" s="10" t="s">
        <v>60</v>
      </c>
      <c r="F28" s="9" t="s">
        <v>36</v>
      </c>
      <c r="G28" s="11">
        <v>30.4</v>
      </c>
      <c r="H28" s="12">
        <v>0</v>
      </c>
      <c r="I28" s="12">
        <f t="shared" si="2"/>
        <v>0</v>
      </c>
    </row>
    <row r="29" spans="1:1023" ht="33.75" x14ac:dyDescent="0.2">
      <c r="A29" s="3"/>
      <c r="B29" s="9" t="s">
        <v>64</v>
      </c>
      <c r="C29" s="9" t="s">
        <v>62</v>
      </c>
      <c r="D29" s="9"/>
      <c r="E29" s="10" t="s">
        <v>63</v>
      </c>
      <c r="F29" s="9" t="s">
        <v>25</v>
      </c>
      <c r="G29" s="11">
        <v>158</v>
      </c>
      <c r="H29" s="12">
        <v>0</v>
      </c>
      <c r="I29" s="12">
        <f t="shared" si="2"/>
        <v>0</v>
      </c>
    </row>
    <row r="30" spans="1:1023" ht="45" x14ac:dyDescent="0.2">
      <c r="A30" s="3"/>
      <c r="B30" s="9" t="s">
        <v>66</v>
      </c>
      <c r="C30" s="9" t="s">
        <v>62</v>
      </c>
      <c r="D30" s="9"/>
      <c r="E30" s="10" t="s">
        <v>65</v>
      </c>
      <c r="F30" s="9" t="s">
        <v>25</v>
      </c>
      <c r="G30" s="11">
        <v>11</v>
      </c>
      <c r="H30" s="12">
        <v>0</v>
      </c>
      <c r="I30" s="12">
        <f t="shared" si="2"/>
        <v>0</v>
      </c>
      <c r="AMG30"/>
      <c r="AMH30"/>
      <c r="AMI30"/>
    </row>
    <row r="31" spans="1:1023" x14ac:dyDescent="0.2">
      <c r="A31" s="3"/>
      <c r="B31" s="13"/>
      <c r="C31" s="13"/>
      <c r="D31" s="13"/>
      <c r="E31" s="21" t="s">
        <v>148</v>
      </c>
      <c r="F31" s="13"/>
      <c r="G31" s="13"/>
      <c r="H31" s="13"/>
      <c r="I31" s="14">
        <f>SUM(I23:I30)</f>
        <v>0</v>
      </c>
      <c r="AMG31"/>
      <c r="AMH31"/>
      <c r="AMI31"/>
    </row>
    <row r="32" spans="1:1023" x14ac:dyDescent="0.2">
      <c r="A32" s="3"/>
      <c r="B32" s="8"/>
      <c r="C32" s="8"/>
      <c r="D32" s="8"/>
      <c r="E32" s="7" t="s">
        <v>154</v>
      </c>
      <c r="F32" s="6"/>
      <c r="G32" s="8"/>
      <c r="H32" s="8"/>
      <c r="I32" s="8"/>
      <c r="AMG32"/>
      <c r="AMH32"/>
      <c r="AMI32"/>
    </row>
    <row r="33" spans="1:1023" ht="33.75" x14ac:dyDescent="0.2">
      <c r="A33" s="3"/>
      <c r="B33" s="9">
        <v>20</v>
      </c>
      <c r="C33" s="9" t="s">
        <v>67</v>
      </c>
      <c r="D33" s="9"/>
      <c r="E33" s="10" t="s">
        <v>68</v>
      </c>
      <c r="F33" s="9" t="s">
        <v>28</v>
      </c>
      <c r="G33" s="11">
        <v>3500</v>
      </c>
      <c r="H33" s="12">
        <v>0</v>
      </c>
      <c r="I33" s="12">
        <f>ROUND(G33*H33,2)</f>
        <v>0</v>
      </c>
      <c r="AMG33"/>
      <c r="AMH33"/>
      <c r="AMI33"/>
    </row>
    <row r="34" spans="1:1023" ht="45" x14ac:dyDescent="0.2">
      <c r="A34" s="3"/>
      <c r="B34" s="9">
        <v>21</v>
      </c>
      <c r="C34" s="9" t="s">
        <v>69</v>
      </c>
      <c r="D34" s="9"/>
      <c r="E34" s="10" t="s">
        <v>70</v>
      </c>
      <c r="F34" s="9" t="s">
        <v>28</v>
      </c>
      <c r="G34" s="11">
        <v>3500</v>
      </c>
      <c r="H34" s="12">
        <v>0</v>
      </c>
      <c r="I34" s="12">
        <f t="shared" ref="I34:I47" si="3">ROUND(G34*H34,2)</f>
        <v>0</v>
      </c>
      <c r="AMG34"/>
      <c r="AMH34"/>
      <c r="AMI34"/>
    </row>
    <row r="35" spans="1:1023" ht="45" x14ac:dyDescent="0.2">
      <c r="A35" s="3"/>
      <c r="B35" s="9">
        <v>22</v>
      </c>
      <c r="C35" s="9" t="s">
        <v>71</v>
      </c>
      <c r="D35" s="9" t="s">
        <v>72</v>
      </c>
      <c r="E35" s="10" t="s">
        <v>73</v>
      </c>
      <c r="F35" s="9" t="s">
        <v>28</v>
      </c>
      <c r="G35" s="11">
        <v>3500</v>
      </c>
      <c r="H35" s="12">
        <v>0</v>
      </c>
      <c r="I35" s="12">
        <f t="shared" si="3"/>
        <v>0</v>
      </c>
      <c r="AMG35"/>
      <c r="AMH35"/>
      <c r="AMI35"/>
    </row>
    <row r="36" spans="1:1023" ht="33.75" x14ac:dyDescent="0.2">
      <c r="A36" s="3"/>
      <c r="B36" s="9">
        <v>23</v>
      </c>
      <c r="C36" s="9" t="s">
        <v>74</v>
      </c>
      <c r="D36" s="9"/>
      <c r="E36" s="10" t="s">
        <v>75</v>
      </c>
      <c r="F36" s="9" t="s">
        <v>28</v>
      </c>
      <c r="G36" s="11">
        <v>3500</v>
      </c>
      <c r="H36" s="12">
        <v>0</v>
      </c>
      <c r="I36" s="12">
        <f t="shared" si="3"/>
        <v>0</v>
      </c>
      <c r="AMG36"/>
      <c r="AMH36"/>
      <c r="AMI36"/>
    </row>
    <row r="37" spans="1:1023" ht="33.75" x14ac:dyDescent="0.2">
      <c r="A37" s="3"/>
      <c r="B37" s="9">
        <v>24</v>
      </c>
      <c r="C37" s="9" t="s">
        <v>76</v>
      </c>
      <c r="D37" s="9"/>
      <c r="E37" s="10" t="s">
        <v>77</v>
      </c>
      <c r="F37" s="9" t="s">
        <v>28</v>
      </c>
      <c r="G37" s="11">
        <v>3500</v>
      </c>
      <c r="H37" s="12">
        <v>0</v>
      </c>
      <c r="I37" s="12">
        <f t="shared" si="3"/>
        <v>0</v>
      </c>
      <c r="AMG37"/>
      <c r="AMH37"/>
      <c r="AMI37"/>
    </row>
    <row r="38" spans="1:1023" ht="45" x14ac:dyDescent="0.2">
      <c r="A38" s="3"/>
      <c r="B38" s="9">
        <v>25</v>
      </c>
      <c r="C38" s="9" t="s">
        <v>78</v>
      </c>
      <c r="D38" s="9"/>
      <c r="E38" s="10" t="s">
        <v>79</v>
      </c>
      <c r="F38" s="9" t="s">
        <v>28</v>
      </c>
      <c r="G38" s="11">
        <v>3500</v>
      </c>
      <c r="H38" s="12">
        <v>0</v>
      </c>
      <c r="I38" s="12">
        <f t="shared" si="3"/>
        <v>0</v>
      </c>
      <c r="AMG38"/>
      <c r="AMH38"/>
      <c r="AMI38"/>
    </row>
    <row r="39" spans="1:1023" ht="33.75" x14ac:dyDescent="0.2">
      <c r="A39" s="3"/>
      <c r="B39" s="9">
        <v>26</v>
      </c>
      <c r="C39" s="9" t="s">
        <v>80</v>
      </c>
      <c r="D39" s="9" t="s">
        <v>81</v>
      </c>
      <c r="E39" s="10" t="s">
        <v>82</v>
      </c>
      <c r="F39" s="9" t="s">
        <v>28</v>
      </c>
      <c r="G39" s="11">
        <v>3500</v>
      </c>
      <c r="H39" s="12">
        <v>0</v>
      </c>
      <c r="I39" s="12">
        <f t="shared" si="3"/>
        <v>0</v>
      </c>
      <c r="AMG39"/>
      <c r="AMH39"/>
      <c r="AMI39"/>
    </row>
    <row r="40" spans="1:1023" ht="45" x14ac:dyDescent="0.2">
      <c r="A40" s="3"/>
      <c r="B40" s="9">
        <v>27</v>
      </c>
      <c r="C40" s="9" t="s">
        <v>83</v>
      </c>
      <c r="D40" s="9"/>
      <c r="E40" s="10" t="s">
        <v>84</v>
      </c>
      <c r="F40" s="9" t="s">
        <v>28</v>
      </c>
      <c r="G40" s="11">
        <v>3500</v>
      </c>
      <c r="H40" s="12">
        <v>0</v>
      </c>
      <c r="I40" s="12">
        <f t="shared" si="3"/>
        <v>0</v>
      </c>
      <c r="AMG40"/>
      <c r="AMH40"/>
      <c r="AMI40"/>
    </row>
    <row r="41" spans="1:1023" ht="45" x14ac:dyDescent="0.2">
      <c r="A41" s="3"/>
      <c r="B41" s="9">
        <v>28</v>
      </c>
      <c r="C41" s="9" t="s">
        <v>85</v>
      </c>
      <c r="D41" s="9"/>
      <c r="E41" s="10" t="s">
        <v>86</v>
      </c>
      <c r="F41" s="9" t="s">
        <v>28</v>
      </c>
      <c r="G41" s="11">
        <v>420</v>
      </c>
      <c r="H41" s="12">
        <v>0</v>
      </c>
      <c r="I41" s="12">
        <f t="shared" si="3"/>
        <v>0</v>
      </c>
      <c r="AMG41"/>
      <c r="AMH41"/>
      <c r="AMI41"/>
    </row>
    <row r="42" spans="1:1023" ht="33.75" x14ac:dyDescent="0.2">
      <c r="A42" s="3"/>
      <c r="B42" s="9">
        <v>29</v>
      </c>
      <c r="C42" s="9" t="s">
        <v>80</v>
      </c>
      <c r="D42" s="9"/>
      <c r="E42" s="10" t="s">
        <v>82</v>
      </c>
      <c r="F42" s="9" t="s">
        <v>28</v>
      </c>
      <c r="G42" s="11">
        <v>420</v>
      </c>
      <c r="H42" s="12">
        <v>0</v>
      </c>
      <c r="I42" s="12">
        <f t="shared" si="3"/>
        <v>0</v>
      </c>
      <c r="AMG42"/>
      <c r="AMH42"/>
      <c r="AMI42"/>
    </row>
    <row r="43" spans="1:1023" ht="45" x14ac:dyDescent="0.2">
      <c r="A43" s="3"/>
      <c r="B43" s="9">
        <v>30</v>
      </c>
      <c r="C43" s="9" t="s">
        <v>71</v>
      </c>
      <c r="D43" s="9" t="s">
        <v>72</v>
      </c>
      <c r="E43" s="10" t="s">
        <v>73</v>
      </c>
      <c r="F43" s="9" t="s">
        <v>28</v>
      </c>
      <c r="G43" s="11">
        <v>1676</v>
      </c>
      <c r="H43" s="12">
        <v>0</v>
      </c>
      <c r="I43" s="12">
        <f t="shared" si="3"/>
        <v>0</v>
      </c>
      <c r="AMG43"/>
      <c r="AMH43"/>
      <c r="AMI43"/>
    </row>
    <row r="44" spans="1:1023" ht="45" x14ac:dyDescent="0.2">
      <c r="A44" s="3"/>
      <c r="B44" s="9">
        <v>31</v>
      </c>
      <c r="C44" s="9" t="s">
        <v>85</v>
      </c>
      <c r="D44" s="9"/>
      <c r="E44" s="10" t="s">
        <v>87</v>
      </c>
      <c r="F44" s="9" t="s">
        <v>28</v>
      </c>
      <c r="G44" s="11">
        <v>1676</v>
      </c>
      <c r="H44" s="12">
        <v>0</v>
      </c>
      <c r="I44" s="12">
        <f t="shared" si="3"/>
        <v>0</v>
      </c>
      <c r="AMG44"/>
      <c r="AMH44"/>
      <c r="AMI44"/>
    </row>
    <row r="45" spans="1:1023" ht="45" x14ac:dyDescent="0.2">
      <c r="A45" s="3"/>
      <c r="B45" s="9">
        <v>32</v>
      </c>
      <c r="C45" s="9" t="s">
        <v>80</v>
      </c>
      <c r="D45" s="9" t="s">
        <v>81</v>
      </c>
      <c r="E45" s="10" t="s">
        <v>88</v>
      </c>
      <c r="F45" s="9" t="s">
        <v>28</v>
      </c>
      <c r="G45" s="11">
        <v>1676</v>
      </c>
      <c r="H45" s="12">
        <v>0</v>
      </c>
      <c r="I45" s="12">
        <f t="shared" si="3"/>
        <v>0</v>
      </c>
      <c r="AMG45"/>
      <c r="AMH45"/>
      <c r="AMI45"/>
    </row>
    <row r="46" spans="1:1023" ht="45" x14ac:dyDescent="0.2">
      <c r="A46" s="3"/>
      <c r="B46" s="9">
        <v>33</v>
      </c>
      <c r="C46" s="9" t="s">
        <v>83</v>
      </c>
      <c r="D46" s="9"/>
      <c r="E46" s="10" t="s">
        <v>89</v>
      </c>
      <c r="F46" s="9" t="s">
        <v>28</v>
      </c>
      <c r="G46" s="11">
        <v>497</v>
      </c>
      <c r="H46" s="12">
        <v>0</v>
      </c>
      <c r="I46" s="12">
        <f t="shared" si="3"/>
        <v>0</v>
      </c>
      <c r="AMG46"/>
      <c r="AMH46"/>
      <c r="AMI46"/>
    </row>
    <row r="47" spans="1:1023" ht="22.5" x14ac:dyDescent="0.2">
      <c r="A47" s="3"/>
      <c r="B47" s="9">
        <v>34</v>
      </c>
      <c r="C47" s="9" t="s">
        <v>90</v>
      </c>
      <c r="D47" s="9"/>
      <c r="E47" s="10" t="s">
        <v>91</v>
      </c>
      <c r="F47" s="9" t="s">
        <v>28</v>
      </c>
      <c r="G47" s="11">
        <v>3500</v>
      </c>
      <c r="H47" s="12">
        <v>0</v>
      </c>
      <c r="I47" s="12">
        <f t="shared" si="3"/>
        <v>0</v>
      </c>
      <c r="AMG47"/>
      <c r="AMH47"/>
      <c r="AMI47"/>
    </row>
    <row r="48" spans="1:1023" x14ac:dyDescent="0.2">
      <c r="A48" s="3"/>
      <c r="B48" s="13"/>
      <c r="C48" s="13"/>
      <c r="D48" s="13"/>
      <c r="E48" s="21" t="s">
        <v>156</v>
      </c>
      <c r="F48" s="13"/>
      <c r="G48" s="13"/>
      <c r="H48" s="13"/>
      <c r="I48" s="14">
        <f>SUM(I33:I47)</f>
        <v>0</v>
      </c>
      <c r="AMG48"/>
      <c r="AMH48"/>
      <c r="AMI48"/>
    </row>
    <row r="49" spans="1:1023" x14ac:dyDescent="0.2">
      <c r="A49" s="3"/>
      <c r="B49" s="8"/>
      <c r="C49" s="8"/>
      <c r="D49" s="8"/>
      <c r="E49" s="7" t="s">
        <v>155</v>
      </c>
      <c r="F49" s="6"/>
      <c r="G49" s="8"/>
      <c r="H49" s="8"/>
      <c r="I49" s="8"/>
      <c r="AMG49"/>
      <c r="AMH49"/>
      <c r="AMI49"/>
    </row>
    <row r="50" spans="1:1023" ht="56.25" x14ac:dyDescent="0.2">
      <c r="A50" s="3"/>
      <c r="B50" s="9">
        <v>35</v>
      </c>
      <c r="C50" s="9" t="s">
        <v>92</v>
      </c>
      <c r="D50" s="9"/>
      <c r="E50" s="10" t="s">
        <v>93</v>
      </c>
      <c r="F50" s="9" t="s">
        <v>28</v>
      </c>
      <c r="G50" s="11">
        <v>3500</v>
      </c>
      <c r="H50" s="12">
        <v>0</v>
      </c>
      <c r="I50" s="12">
        <f>ROUND(G50*H50,2)</f>
        <v>0</v>
      </c>
      <c r="AMG50"/>
      <c r="AMH50"/>
      <c r="AMI50"/>
    </row>
    <row r="51" spans="1:1023" ht="67.5" x14ac:dyDescent="0.2">
      <c r="A51" s="3"/>
      <c r="B51" s="9">
        <v>36</v>
      </c>
      <c r="C51" s="9" t="s">
        <v>94</v>
      </c>
      <c r="D51" s="9"/>
      <c r="E51" s="10" t="s">
        <v>95</v>
      </c>
      <c r="F51" s="9" t="s">
        <v>28</v>
      </c>
      <c r="G51" s="11">
        <v>3500</v>
      </c>
      <c r="H51" s="12">
        <v>0</v>
      </c>
      <c r="I51" s="12">
        <f t="shared" ref="I51:I60" si="4">ROUND(G51*H51,2)</f>
        <v>0</v>
      </c>
      <c r="AMG51"/>
      <c r="AMH51"/>
      <c r="AMI51"/>
    </row>
    <row r="52" spans="1:1023" ht="22.5" x14ac:dyDescent="0.2">
      <c r="A52" s="3"/>
      <c r="B52" s="9">
        <v>37</v>
      </c>
      <c r="C52" s="9" t="s">
        <v>90</v>
      </c>
      <c r="D52" s="9"/>
      <c r="E52" s="10" t="s">
        <v>91</v>
      </c>
      <c r="F52" s="9" t="s">
        <v>28</v>
      </c>
      <c r="G52" s="11">
        <v>3500</v>
      </c>
      <c r="H52" s="12">
        <v>0</v>
      </c>
      <c r="I52" s="12">
        <f t="shared" si="4"/>
        <v>0</v>
      </c>
      <c r="AMG52"/>
      <c r="AMH52"/>
      <c r="AMI52"/>
    </row>
    <row r="53" spans="1:1023" ht="56.25" x14ac:dyDescent="0.2">
      <c r="A53" s="3"/>
      <c r="B53" s="9">
        <v>38</v>
      </c>
      <c r="C53" s="9" t="s">
        <v>96</v>
      </c>
      <c r="D53" s="9"/>
      <c r="E53" s="10" t="s">
        <v>97</v>
      </c>
      <c r="F53" s="9" t="s">
        <v>28</v>
      </c>
      <c r="G53" s="11">
        <v>3500</v>
      </c>
      <c r="H53" s="12">
        <v>0</v>
      </c>
      <c r="I53" s="12">
        <f t="shared" si="4"/>
        <v>0</v>
      </c>
      <c r="AMG53"/>
      <c r="AMH53"/>
      <c r="AMI53"/>
    </row>
    <row r="54" spans="1:1023" ht="78.75" x14ac:dyDescent="0.2">
      <c r="A54" s="3"/>
      <c r="B54" s="9">
        <v>39</v>
      </c>
      <c r="C54" s="9" t="s">
        <v>98</v>
      </c>
      <c r="D54" s="9"/>
      <c r="E54" s="10" t="s">
        <v>99</v>
      </c>
      <c r="F54" s="9" t="s">
        <v>28</v>
      </c>
      <c r="G54" s="11">
        <v>3500</v>
      </c>
      <c r="H54" s="12">
        <v>0</v>
      </c>
      <c r="I54" s="12">
        <f t="shared" si="4"/>
        <v>0</v>
      </c>
      <c r="AMG54"/>
      <c r="AMH54"/>
      <c r="AMI54"/>
    </row>
    <row r="55" spans="1:1023" ht="45" x14ac:dyDescent="0.2">
      <c r="A55" s="3"/>
      <c r="B55" s="9">
        <v>40</v>
      </c>
      <c r="C55" s="9" t="s">
        <v>100</v>
      </c>
      <c r="D55" s="9"/>
      <c r="E55" s="10" t="s">
        <v>149</v>
      </c>
      <c r="F55" s="9" t="s">
        <v>28</v>
      </c>
      <c r="G55" s="11">
        <v>600</v>
      </c>
      <c r="H55" s="12">
        <v>0</v>
      </c>
      <c r="I55" s="12">
        <f t="shared" si="4"/>
        <v>0</v>
      </c>
      <c r="AMG55"/>
      <c r="AMH55"/>
      <c r="AMI55"/>
    </row>
    <row r="56" spans="1:1023" ht="45" x14ac:dyDescent="0.2">
      <c r="A56" s="3"/>
      <c r="B56" s="9">
        <v>41</v>
      </c>
      <c r="C56" s="9" t="s">
        <v>100</v>
      </c>
      <c r="D56" s="9"/>
      <c r="E56" s="10" t="s">
        <v>101</v>
      </c>
      <c r="F56" s="9" t="s">
        <v>28</v>
      </c>
      <c r="G56" s="11">
        <v>13</v>
      </c>
      <c r="H56" s="12">
        <v>0</v>
      </c>
      <c r="I56" s="12">
        <f t="shared" si="4"/>
        <v>0</v>
      </c>
      <c r="AMG56"/>
      <c r="AMH56"/>
      <c r="AMI56"/>
    </row>
    <row r="57" spans="1:1023" ht="56.25" x14ac:dyDescent="0.2">
      <c r="A57" s="3"/>
      <c r="B57" s="9">
        <v>42</v>
      </c>
      <c r="C57" s="9" t="s">
        <v>100</v>
      </c>
      <c r="D57" s="9"/>
      <c r="E57" s="10" t="s">
        <v>102</v>
      </c>
      <c r="F57" s="9" t="s">
        <v>28</v>
      </c>
      <c r="G57" s="11">
        <v>214.2</v>
      </c>
      <c r="H57" s="12">
        <v>0</v>
      </c>
      <c r="I57" s="12">
        <f t="shared" si="4"/>
        <v>0</v>
      </c>
      <c r="AMG57"/>
      <c r="AMH57"/>
      <c r="AMI57"/>
    </row>
    <row r="58" spans="1:1023" ht="78.75" x14ac:dyDescent="0.2">
      <c r="A58" s="3"/>
      <c r="B58" s="9">
        <v>43</v>
      </c>
      <c r="C58" s="9" t="s">
        <v>103</v>
      </c>
      <c r="D58" s="9"/>
      <c r="E58" s="10" t="s">
        <v>104</v>
      </c>
      <c r="F58" s="9" t="s">
        <v>28</v>
      </c>
      <c r="G58" s="11">
        <v>950</v>
      </c>
      <c r="H58" s="12">
        <v>0</v>
      </c>
      <c r="I58" s="12">
        <f t="shared" si="4"/>
        <v>0</v>
      </c>
      <c r="AMG58"/>
      <c r="AMH58"/>
      <c r="AMI58"/>
    </row>
    <row r="59" spans="1:1023" ht="67.5" x14ac:dyDescent="0.2">
      <c r="A59" s="3"/>
      <c r="B59" s="9">
        <v>44</v>
      </c>
      <c r="C59" s="9" t="s">
        <v>96</v>
      </c>
      <c r="D59" s="9"/>
      <c r="E59" s="10" t="s">
        <v>161</v>
      </c>
      <c r="F59" s="9" t="s">
        <v>28</v>
      </c>
      <c r="G59" s="11">
        <v>420</v>
      </c>
      <c r="H59" s="12">
        <v>0</v>
      </c>
      <c r="I59" s="12">
        <f t="shared" si="4"/>
        <v>0</v>
      </c>
      <c r="AMG59"/>
      <c r="AMH59"/>
      <c r="AMI59"/>
    </row>
    <row r="60" spans="1:1023" ht="78.75" x14ac:dyDescent="0.2">
      <c r="A60" s="3"/>
      <c r="B60" s="9">
        <v>45</v>
      </c>
      <c r="C60" s="9" t="s">
        <v>98</v>
      </c>
      <c r="D60" s="9"/>
      <c r="E60" s="10" t="s">
        <v>162</v>
      </c>
      <c r="F60" s="9" t="s">
        <v>28</v>
      </c>
      <c r="G60" s="11">
        <v>420</v>
      </c>
      <c r="H60" s="12">
        <v>0</v>
      </c>
      <c r="I60" s="12">
        <f t="shared" si="4"/>
        <v>0</v>
      </c>
      <c r="AMG60"/>
      <c r="AMH60"/>
      <c r="AMI60"/>
    </row>
    <row r="61" spans="1:1023" x14ac:dyDescent="0.2">
      <c r="A61" s="3"/>
      <c r="B61" s="13"/>
      <c r="C61" s="13"/>
      <c r="D61" s="13"/>
      <c r="E61" s="21" t="s">
        <v>157</v>
      </c>
      <c r="F61" s="13"/>
      <c r="G61" s="13"/>
      <c r="H61" s="13"/>
      <c r="I61" s="14">
        <f>SUM(I50:I60)</f>
        <v>0</v>
      </c>
      <c r="AMG61"/>
      <c r="AMH61"/>
      <c r="AMI61"/>
    </row>
    <row r="62" spans="1:1023" x14ac:dyDescent="0.2">
      <c r="A62" s="3"/>
      <c r="B62" s="8"/>
      <c r="C62" s="8"/>
      <c r="D62" s="8"/>
      <c r="E62" s="7" t="s">
        <v>158</v>
      </c>
      <c r="F62" s="6"/>
      <c r="G62" s="8"/>
      <c r="H62" s="8"/>
      <c r="I62" s="8"/>
      <c r="AMG62"/>
      <c r="AMH62"/>
      <c r="AMI62"/>
    </row>
    <row r="63" spans="1:1023" ht="22.5" x14ac:dyDescent="0.2">
      <c r="A63" s="3"/>
      <c r="B63" s="9">
        <v>46</v>
      </c>
      <c r="C63" s="9" t="s">
        <v>105</v>
      </c>
      <c r="D63" s="9"/>
      <c r="E63" s="10" t="s">
        <v>106</v>
      </c>
      <c r="F63" s="9" t="s">
        <v>36</v>
      </c>
      <c r="G63" s="11">
        <v>107.1</v>
      </c>
      <c r="H63" s="12">
        <v>0</v>
      </c>
      <c r="I63" s="12">
        <f>ROUND(G63*H63,2)</f>
        <v>0</v>
      </c>
      <c r="AMG63"/>
      <c r="AMH63"/>
      <c r="AMI63"/>
    </row>
    <row r="64" spans="1:1023" ht="33.75" x14ac:dyDescent="0.2">
      <c r="A64" s="3"/>
      <c r="B64" s="9">
        <v>47</v>
      </c>
      <c r="C64" s="9" t="s">
        <v>107</v>
      </c>
      <c r="D64" s="9"/>
      <c r="E64" s="10" t="s">
        <v>108</v>
      </c>
      <c r="F64" s="9" t="s">
        <v>25</v>
      </c>
      <c r="G64" s="11">
        <v>1071</v>
      </c>
      <c r="H64" s="12">
        <v>0</v>
      </c>
      <c r="I64" s="12">
        <f t="shared" ref="I64:I66" si="5">ROUND(G64*H64,2)</f>
        <v>0</v>
      </c>
    </row>
    <row r="65" spans="1:9" ht="22.5" x14ac:dyDescent="0.2">
      <c r="A65" s="3"/>
      <c r="B65" s="9">
        <v>48</v>
      </c>
      <c r="C65" s="9" t="s">
        <v>105</v>
      </c>
      <c r="D65" s="9"/>
      <c r="E65" s="10" t="s">
        <v>106</v>
      </c>
      <c r="F65" s="9" t="s">
        <v>36</v>
      </c>
      <c r="G65" s="11">
        <v>44.1</v>
      </c>
      <c r="H65" s="12">
        <v>0</v>
      </c>
      <c r="I65" s="12">
        <f t="shared" si="5"/>
        <v>0</v>
      </c>
    </row>
    <row r="66" spans="1:9" ht="45" x14ac:dyDescent="0.2">
      <c r="A66" s="3"/>
      <c r="B66" s="9">
        <v>49</v>
      </c>
      <c r="C66" s="9" t="s">
        <v>109</v>
      </c>
      <c r="D66" s="9" t="s">
        <v>110</v>
      </c>
      <c r="E66" s="10" t="s">
        <v>111</v>
      </c>
      <c r="F66" s="9" t="s">
        <v>25</v>
      </c>
      <c r="G66" s="11">
        <v>822</v>
      </c>
      <c r="H66" s="12">
        <v>0</v>
      </c>
      <c r="I66" s="12">
        <f t="shared" si="5"/>
        <v>0</v>
      </c>
    </row>
    <row r="67" spans="1:9" x14ac:dyDescent="0.2">
      <c r="A67" s="3"/>
      <c r="B67" s="13"/>
      <c r="C67" s="13"/>
      <c r="D67" s="13"/>
      <c r="E67" s="21" t="s">
        <v>158</v>
      </c>
      <c r="F67" s="13"/>
      <c r="G67" s="13"/>
      <c r="H67" s="13"/>
      <c r="I67" s="14">
        <f>SUM(I63:I66)</f>
        <v>0</v>
      </c>
    </row>
    <row r="68" spans="1:9" ht="22.5" x14ac:dyDescent="0.2">
      <c r="A68" s="3"/>
      <c r="B68" s="8"/>
      <c r="C68" s="8"/>
      <c r="D68" s="8"/>
      <c r="E68" s="7" t="s">
        <v>159</v>
      </c>
      <c r="F68" s="6"/>
      <c r="G68" s="8"/>
      <c r="H68" s="8"/>
      <c r="I68" s="8"/>
    </row>
    <row r="69" spans="1:9" ht="146.25" x14ac:dyDescent="0.2">
      <c r="A69" s="3"/>
      <c r="B69" s="9">
        <v>50</v>
      </c>
      <c r="C69" s="9" t="s">
        <v>112</v>
      </c>
      <c r="D69" s="9"/>
      <c r="E69" s="10" t="s">
        <v>150</v>
      </c>
      <c r="F69" s="9" t="s">
        <v>113</v>
      </c>
      <c r="G69" s="11">
        <v>1</v>
      </c>
      <c r="H69" s="12">
        <v>0</v>
      </c>
      <c r="I69" s="12">
        <f>ROUND(G69*H69,2)</f>
        <v>0</v>
      </c>
    </row>
    <row r="70" spans="1:9" ht="56.25" x14ac:dyDescent="0.2">
      <c r="A70" s="3"/>
      <c r="B70" s="9">
        <v>51</v>
      </c>
      <c r="C70" s="9" t="s">
        <v>114</v>
      </c>
      <c r="D70" s="9"/>
      <c r="E70" s="10" t="s">
        <v>115</v>
      </c>
      <c r="F70" s="9" t="s">
        <v>28</v>
      </c>
      <c r="G70" s="11">
        <v>9.6</v>
      </c>
      <c r="H70" s="12">
        <v>0</v>
      </c>
      <c r="I70" s="12">
        <f t="shared" ref="I70:I76" si="6">ROUND(G70*H70,2)</f>
        <v>0</v>
      </c>
    </row>
    <row r="71" spans="1:9" ht="22.5" x14ac:dyDescent="0.2">
      <c r="A71" s="3"/>
      <c r="B71" s="9">
        <v>52</v>
      </c>
      <c r="C71" s="9" t="s">
        <v>116</v>
      </c>
      <c r="D71" s="9"/>
      <c r="E71" s="10" t="s">
        <v>117</v>
      </c>
      <c r="F71" s="9" t="s">
        <v>21</v>
      </c>
      <c r="G71" s="11">
        <v>13</v>
      </c>
      <c r="H71" s="12">
        <v>0</v>
      </c>
      <c r="I71" s="12">
        <f t="shared" si="6"/>
        <v>0</v>
      </c>
    </row>
    <row r="72" spans="1:9" ht="45" x14ac:dyDescent="0.2">
      <c r="A72" s="3"/>
      <c r="B72" s="9">
        <v>53</v>
      </c>
      <c r="C72" s="9" t="s">
        <v>22</v>
      </c>
      <c r="D72" s="9"/>
      <c r="E72" s="10" t="s">
        <v>118</v>
      </c>
      <c r="F72" s="9" t="s">
        <v>21</v>
      </c>
      <c r="G72" s="11">
        <v>13</v>
      </c>
      <c r="H72" s="12">
        <v>0</v>
      </c>
      <c r="I72" s="12">
        <f t="shared" si="6"/>
        <v>0</v>
      </c>
    </row>
    <row r="73" spans="1:9" ht="33.75" x14ac:dyDescent="0.2">
      <c r="A73" s="3"/>
      <c r="B73" s="9">
        <v>54</v>
      </c>
      <c r="C73" s="9" t="s">
        <v>119</v>
      </c>
      <c r="D73" s="9"/>
      <c r="E73" s="10" t="s">
        <v>120</v>
      </c>
      <c r="F73" s="9" t="s">
        <v>28</v>
      </c>
      <c r="G73" s="11">
        <v>33.25</v>
      </c>
      <c r="H73" s="12">
        <v>0</v>
      </c>
      <c r="I73" s="12">
        <f t="shared" si="6"/>
        <v>0</v>
      </c>
    </row>
    <row r="74" spans="1:9" ht="45" x14ac:dyDescent="0.2">
      <c r="A74" s="3"/>
      <c r="B74" s="9">
        <v>55</v>
      </c>
      <c r="C74" s="9" t="s">
        <v>22</v>
      </c>
      <c r="D74" s="9"/>
      <c r="E74" s="10" t="s">
        <v>121</v>
      </c>
      <c r="F74" s="9" t="s">
        <v>21</v>
      </c>
      <c r="G74" s="11">
        <v>2</v>
      </c>
      <c r="H74" s="12">
        <v>0</v>
      </c>
      <c r="I74" s="12">
        <f t="shared" si="6"/>
        <v>0</v>
      </c>
    </row>
    <row r="75" spans="1:9" ht="33.75" x14ac:dyDescent="0.2">
      <c r="A75" s="3"/>
      <c r="B75" s="9">
        <v>56</v>
      </c>
      <c r="C75" s="9" t="s">
        <v>45</v>
      </c>
      <c r="D75" s="9"/>
      <c r="E75" s="10" t="s">
        <v>122</v>
      </c>
      <c r="F75" s="9" t="s">
        <v>21</v>
      </c>
      <c r="G75" s="11">
        <v>2</v>
      </c>
      <c r="H75" s="12">
        <v>0</v>
      </c>
      <c r="I75" s="12">
        <f t="shared" si="6"/>
        <v>0</v>
      </c>
    </row>
    <row r="76" spans="1:9" ht="33.75" x14ac:dyDescent="0.2">
      <c r="A76" s="3"/>
      <c r="B76" s="9">
        <v>57</v>
      </c>
      <c r="C76" s="9" t="s">
        <v>123</v>
      </c>
      <c r="D76" s="9"/>
      <c r="E76" s="10" t="s">
        <v>124</v>
      </c>
      <c r="F76" s="9" t="s">
        <v>25</v>
      </c>
      <c r="G76" s="11">
        <v>108</v>
      </c>
      <c r="H76" s="12">
        <v>0</v>
      </c>
      <c r="I76" s="12">
        <f t="shared" si="6"/>
        <v>0</v>
      </c>
    </row>
    <row r="77" spans="1:9" ht="22.5" x14ac:dyDescent="0.2">
      <c r="A77" s="3"/>
      <c r="B77" s="13"/>
      <c r="C77" s="13"/>
      <c r="D77" s="13"/>
      <c r="E77" s="21" t="s">
        <v>159</v>
      </c>
      <c r="F77" s="13"/>
      <c r="G77" s="13"/>
      <c r="H77" s="13"/>
      <c r="I77" s="14">
        <f>SUM(I69:I76)</f>
        <v>0</v>
      </c>
    </row>
    <row r="78" spans="1:9" ht="22.5" x14ac:dyDescent="0.2">
      <c r="A78" s="3"/>
      <c r="B78" s="8"/>
      <c r="C78" s="8"/>
      <c r="D78" s="8"/>
      <c r="E78" s="7" t="s">
        <v>160</v>
      </c>
      <c r="F78" s="6"/>
      <c r="G78" s="8"/>
      <c r="H78" s="8"/>
      <c r="I78" s="8"/>
    </row>
    <row r="79" spans="1:9" ht="22.5" x14ac:dyDescent="0.2">
      <c r="A79" s="3"/>
      <c r="B79" s="9">
        <v>58</v>
      </c>
      <c r="C79" s="9" t="s">
        <v>125</v>
      </c>
      <c r="D79" s="9" t="s">
        <v>126</v>
      </c>
      <c r="E79" s="10" t="s">
        <v>127</v>
      </c>
      <c r="F79" s="9" t="s">
        <v>28</v>
      </c>
      <c r="G79" s="11">
        <v>720</v>
      </c>
      <c r="H79" s="12">
        <v>0</v>
      </c>
      <c r="I79" s="12">
        <f>ROUND(G79*H79,2)</f>
        <v>0</v>
      </c>
    </row>
    <row r="80" spans="1:9" ht="45" x14ac:dyDescent="0.2">
      <c r="A80" s="3"/>
      <c r="B80" s="9">
        <v>59</v>
      </c>
      <c r="C80" s="9" t="s">
        <v>16</v>
      </c>
      <c r="D80" s="9" t="s">
        <v>128</v>
      </c>
      <c r="E80" s="10" t="s">
        <v>17</v>
      </c>
      <c r="F80" s="9" t="s">
        <v>18</v>
      </c>
      <c r="G80" s="11">
        <v>0.14000000000000001</v>
      </c>
      <c r="H80" s="12">
        <v>0</v>
      </c>
      <c r="I80" s="12">
        <f t="shared" ref="I80:I83" si="7">ROUND(G80*H80,2)</f>
        <v>0</v>
      </c>
    </row>
    <row r="81" spans="1:9" ht="22.5" x14ac:dyDescent="0.2">
      <c r="A81" s="3"/>
      <c r="B81" s="9">
        <v>60</v>
      </c>
      <c r="C81" s="9" t="s">
        <v>129</v>
      </c>
      <c r="D81" s="9"/>
      <c r="E81" s="10" t="s">
        <v>130</v>
      </c>
      <c r="F81" s="9" t="s">
        <v>21</v>
      </c>
      <c r="G81" s="11">
        <v>6</v>
      </c>
      <c r="H81" s="12">
        <v>0</v>
      </c>
      <c r="I81" s="12">
        <f t="shared" si="7"/>
        <v>0</v>
      </c>
    </row>
    <row r="82" spans="1:9" ht="22.5" x14ac:dyDescent="0.2">
      <c r="A82" s="3"/>
      <c r="B82" s="9">
        <v>61</v>
      </c>
      <c r="C82" s="9" t="s">
        <v>131</v>
      </c>
      <c r="D82" s="9"/>
      <c r="E82" s="10" t="s">
        <v>132</v>
      </c>
      <c r="F82" s="9" t="s">
        <v>21</v>
      </c>
      <c r="G82" s="11">
        <v>3</v>
      </c>
      <c r="H82" s="12">
        <v>0</v>
      </c>
      <c r="I82" s="12">
        <f t="shared" si="7"/>
        <v>0</v>
      </c>
    </row>
    <row r="83" spans="1:9" ht="33.75" x14ac:dyDescent="0.2">
      <c r="A83" s="3"/>
      <c r="B83" s="9">
        <v>62</v>
      </c>
      <c r="C83" s="9" t="s">
        <v>133</v>
      </c>
      <c r="D83" s="9"/>
      <c r="E83" s="10" t="s">
        <v>134</v>
      </c>
      <c r="F83" s="9" t="s">
        <v>21</v>
      </c>
      <c r="G83" s="11">
        <v>9</v>
      </c>
      <c r="H83" s="12">
        <v>0</v>
      </c>
      <c r="I83" s="12">
        <f t="shared" si="7"/>
        <v>0</v>
      </c>
    </row>
    <row r="84" spans="1:9" ht="22.5" x14ac:dyDescent="0.2">
      <c r="A84" s="3"/>
      <c r="B84" s="13"/>
      <c r="C84" s="13"/>
      <c r="D84" s="13"/>
      <c r="E84" s="21" t="s">
        <v>160</v>
      </c>
      <c r="F84" s="13"/>
      <c r="G84" s="13"/>
      <c r="H84" s="13"/>
      <c r="I84" s="14">
        <f>SUM(I79:I83)</f>
        <v>0</v>
      </c>
    </row>
    <row r="85" spans="1:9" x14ac:dyDescent="0.2">
      <c r="A85" s="3"/>
      <c r="B85" s="15"/>
      <c r="C85" s="15"/>
      <c r="D85" s="15"/>
      <c r="E85" s="15" t="s">
        <v>151</v>
      </c>
      <c r="F85" s="15"/>
      <c r="G85" s="15"/>
      <c r="H85" s="15"/>
      <c r="I85" s="16">
        <f>I16+I21+I31+I48+I61+I67+I77+I84</f>
        <v>0</v>
      </c>
    </row>
    <row r="86" spans="1:9" x14ac:dyDescent="0.2">
      <c r="A86" s="3"/>
      <c r="B86" s="17"/>
      <c r="C86" s="17"/>
      <c r="D86" s="17"/>
      <c r="E86" s="17" t="s">
        <v>152</v>
      </c>
      <c r="F86" s="17"/>
      <c r="G86" s="17"/>
      <c r="H86" s="17"/>
      <c r="I86" s="18">
        <f>0.23*I85</f>
        <v>0</v>
      </c>
    </row>
    <row r="87" spans="1:9" x14ac:dyDescent="0.2">
      <c r="A87" s="3"/>
      <c r="B87" s="19"/>
      <c r="C87" s="19"/>
      <c r="D87" s="19"/>
      <c r="E87" s="19" t="s">
        <v>153</v>
      </c>
      <c r="F87" s="19"/>
      <c r="G87" s="19"/>
      <c r="H87" s="19"/>
      <c r="I87" s="20">
        <f>I85+I86</f>
        <v>0</v>
      </c>
    </row>
  </sheetData>
  <mergeCells count="3">
    <mergeCell ref="B2:I2"/>
    <mergeCell ref="B3:I3"/>
    <mergeCell ref="B4:I4"/>
  </mergeCells>
  <pageMargins left="0.39374999999999999" right="0.39374999999999999" top="0.39374999999999999" bottom="0.39374999999999999" header="0.51180555555555496" footer="0"/>
  <pageSetup paperSize="9" firstPageNumber="0" orientation="portrait" horizontalDpi="300" verticalDpi="3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Danuta Maślany</cp:lastModifiedBy>
  <cp:revision>4</cp:revision>
  <dcterms:modified xsi:type="dcterms:W3CDTF">2021-06-28T11:38:38Z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</vt:lpwstr>
  </property>
</Properties>
</file>